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hFDhUpxzvdiBiV4qPOFda4C53Trw=="/>
    </ext>
  </extLst>
</workbook>
</file>

<file path=xl/sharedStrings.xml><?xml version="1.0" encoding="utf-8"?>
<sst xmlns="http://schemas.openxmlformats.org/spreadsheetml/2006/main" count="794" uniqueCount="145">
  <si>
    <t>SDB</t>
  </si>
  <si>
    <t>Formato Nº 4: VOLUMEN DE ARRIBOS</t>
  </si>
  <si>
    <t>CONTRATO No. :</t>
  </si>
  <si>
    <t>DE OBRA</t>
  </si>
  <si>
    <t>DIRECCIÓN :</t>
  </si>
  <si>
    <t>CL 45 - CR 33</t>
  </si>
  <si>
    <t>CRUCE No. :</t>
  </si>
  <si>
    <t>45-33</t>
  </si>
  <si>
    <t>GRUPO No. :</t>
  </si>
  <si>
    <t>1 (N-S)</t>
  </si>
  <si>
    <t>AFORADOR :</t>
  </si>
  <si>
    <t>IVAN FONSECA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</si>
  <si>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</si>
  <si>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</si>
  <si>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</si>
  <si>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</si>
  <si>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</si>
  <si>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</si>
  <si>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</si>
  <si>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</si>
  <si>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</si>
  <si>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</si>
  <si>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</si>
  <si>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</si>
  <si>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</si>
  <si>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</si>
  <si>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</si>
  <si>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</si>
  <si>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</si>
  <si>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</si>
  <si>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</si>
  <si>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</si>
  <si>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</si>
  <si>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</si>
  <si>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</si>
  <si>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</si>
  <si>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</si>
  <si>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</si>
  <si>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</si>
  <si>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</si>
  <si>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</si>
  <si>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</si>
  <si>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</si>
  <si>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</si>
  <si>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</si>
  <si>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</si>
  <si>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</si>
  <si>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</si>
  <si>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</si>
  <si>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</si>
  <si>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</si>
  <si>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</si>
  <si>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</si>
  <si>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</si>
  <si>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</si>
  <si>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</si>
  <si>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</si>
  <si>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</si>
  <si>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</si>
  <si>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</si>
  <si>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</si>
  <si>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</si>
  <si>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</si>
  <si>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</si>
  <si>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</si>
  <si>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9:00 - 10:00</t>
  </si>
  <si>
    <t>14:00 - 15:00</t>
  </si>
  <si>
    <t>16:00 - 17:00</t>
  </si>
  <si>
    <t>OBSERVACIONES:</t>
  </si>
  <si>
    <t>2 (S-N)</t>
  </si>
  <si>
    <t>JHONY NAVARRO</t>
  </si>
  <si>
    <t>7:30 - 8:30</t>
  </si>
  <si>
    <t>11:00 - 12:00</t>
  </si>
  <si>
    <t>3 (OCC-OR)</t>
  </si>
  <si>
    <t>JULIO VAZQUEZ</t>
  </si>
  <si>
    <t>11:15 - 12:15</t>
  </si>
  <si>
    <t>13:45 - 14:45</t>
  </si>
  <si>
    <t>8:00 - 9:00</t>
  </si>
  <si>
    <t>12:30 - 13:30</t>
  </si>
  <si>
    <t>8:30 - 9:30</t>
  </si>
  <si>
    <t>12:00 - 13:00</t>
  </si>
  <si>
    <t>16:15 - 17:15</t>
  </si>
  <si>
    <t>7:45 - 8:45</t>
  </si>
  <si>
    <t>12:15 - 13:15</t>
  </si>
  <si>
    <t>16:30 - 17:30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</si>
  <si>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</si>
  <si>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</si>
  <si>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</si>
  <si>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</si>
  <si>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</si>
  <si>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</si>
  <si>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</si>
  <si>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</si>
  <si>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</si>
  <si>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</si>
  <si>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</si>
  <si>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</si>
  <si>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</si>
  <si>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</si>
  <si>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4(OR-OCC)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</si>
  <si>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</si>
  <si>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</si>
  <si>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</si>
  <si>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</si>
  <si>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</si>
  <si>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GEOVANNIS GONZALEZ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</si>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</sst>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485393517"/>
        <c:axId val="1667364078"/>
      </c:barChart>
      <c:catAx>
        <c:axId val="14853935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67364078"/>
      </c:catAx>
      <c:valAx>
        <c:axId val="16673640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85393517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370091851"/>
        <c:axId val="788804415"/>
      </c:barChart>
      <c:catAx>
        <c:axId val="3700918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88804415"/>
      </c:catAx>
      <c:valAx>
        <c:axId val="7888044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70091851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1561844461"/>
        <c:axId val="401596914"/>
      </c:barChart>
      <c:catAx>
        <c:axId val="156184446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01596914"/>
      </c:catAx>
      <c:valAx>
        <c:axId val="4015969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61844461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858311889"/>
        <c:axId val="794060495"/>
      </c:barChart>
      <c:catAx>
        <c:axId val="8583118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94060495"/>
      </c:catAx>
      <c:valAx>
        <c:axId val="7940604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58311889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1568340012"/>
        <c:axId val="1309092933"/>
      </c:barChart>
      <c:catAx>
        <c:axId val="15683400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09092933"/>
      </c:catAx>
      <c:valAx>
        <c:axId val="13090929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68340012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2037129938"/>
        <c:axId val="1391907689"/>
      </c:barChart>
      <c:catAx>
        <c:axId val="20371299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91907689"/>
      </c:catAx>
      <c:valAx>
        <c:axId val="13919076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37129938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689018873"/>
        <c:axId val="555228991"/>
      </c:barChart>
      <c:catAx>
        <c:axId val="6890188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55228991"/>
      </c:catAx>
      <c:valAx>
        <c:axId val="55522899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89018873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664532818"/>
        <c:axId val="1438020726"/>
      </c:lineChart>
      <c:catAx>
        <c:axId val="6645328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438020726"/>
      </c:catAx>
      <c:valAx>
        <c:axId val="14380207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664532818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195444258"/>
        <c:axId val="927639119"/>
      </c:barChart>
      <c:catAx>
        <c:axId val="1954442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27639119"/>
      </c:catAx>
      <c:valAx>
        <c:axId val="9276391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5444258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2116076223"/>
        <c:axId val="1995392319"/>
      </c:barChart>
      <c:catAx>
        <c:axId val="21160762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95392319"/>
      </c:catAx>
      <c:valAx>
        <c:axId val="19953923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16076223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592443474"/>
        <c:axId val="955062585"/>
      </c:barChart>
      <c:catAx>
        <c:axId val="5924434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55062585"/>
      </c:catAx>
      <c:valAx>
        <c:axId val="9550625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92443474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221330246"/>
        <c:axId val="950065571"/>
      </c:barChart>
      <c:catAx>
        <c:axId val="22133024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50065571"/>
      </c:catAx>
      <c:valAx>
        <c:axId val="9500655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21330246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835136470"/>
        <c:axId val="742288178"/>
      </c:barChart>
      <c:catAx>
        <c:axId val="18351364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42288178"/>
      </c:catAx>
      <c:valAx>
        <c:axId val="7422881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35136470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533100590"/>
        <c:axId val="1433590746"/>
      </c:barChart>
      <c:catAx>
        <c:axId val="5331005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33590746"/>
      </c:catAx>
      <c:valAx>
        <c:axId val="14335907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33100590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474333360"/>
        <c:axId val="1089783990"/>
      </c:barChart>
      <c:catAx>
        <c:axId val="147433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89783990"/>
      </c:catAx>
      <c:valAx>
        <c:axId val="10897839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74333360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370526227"/>
        <c:axId val="1646816732"/>
      </c:barChart>
      <c:catAx>
        <c:axId val="13705262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46816732"/>
      </c:catAx>
      <c:valAx>
        <c:axId val="16468167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70526227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130529779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47536708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126338110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470073690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1345001264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198960004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37614101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1200739438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159281507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13415819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128815156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766529234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1999059793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1624502566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1357692245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17</xdr:row>
      <xdr:rowOff>104775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972894611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 t="s">
        <v>7</v>
      </c>
      <c r="M5" s="9"/>
      <c r="N5" s="9"/>
      <c r="O5" s="3"/>
      <c r="P5" s="10" t="s">
        <v>8</v>
      </c>
      <c r="S5" s="11" t="s">
        <v>9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10</v>
      </c>
      <c r="D6" s="12" t="s">
        <v>11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v>43985.0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  <c r="V8" s="4"/>
      <c r="W8" s="4"/>
      <c r="X8" s="4"/>
      <c r="Y8" s="4"/>
      <c r="Z8" s="4"/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22</v>
      </c>
      <c r="B10" s="28">
        <v>5.0</v>
      </c>
      <c r="C10" s="28"/>
      <c r="D10" s="28"/>
      <c r="E10" s="28"/>
      <c r="F10" s="29">
        <f t="shared" ref="F10:F22" si="1">B10</f>
        <v>5</v>
      </c>
      <c r="G10" s="30"/>
      <c r="H10" s="31" t="s">
        <v>23</v>
      </c>
      <c r="I10" s="28">
        <v>8.0</v>
      </c>
      <c r="J10" s="28"/>
      <c r="K10" s="28"/>
      <c r="L10" s="28"/>
      <c r="M10" s="29">
        <f t="shared" ref="M10:M22" si="2">I10</f>
        <v>8</v>
      </c>
      <c r="N10" s="32">
        <f>F20+F21+F22+M10</f>
        <v>26</v>
      </c>
      <c r="O10" s="31" t="s">
        <v>24</v>
      </c>
      <c r="P10" s="28">
        <v>59.0</v>
      </c>
      <c r="Q10" s="28"/>
      <c r="R10" s="28"/>
      <c r="S10" s="28"/>
      <c r="T10" s="29">
        <f t="shared" ref="T10:T21" si="3">P10</f>
        <v>59</v>
      </c>
      <c r="U10" s="33"/>
      <c r="V10" s="4"/>
      <c r="W10" s="4"/>
      <c r="X10" s="4"/>
      <c r="Y10" s="4"/>
      <c r="Z10" s="4"/>
    </row>
    <row r="11" ht="24.0" customHeight="1">
      <c r="A11" s="27" t="s">
        <v>25</v>
      </c>
      <c r="B11" s="28">
        <v>9.0</v>
      </c>
      <c r="C11" s="28"/>
      <c r="D11" s="28"/>
      <c r="E11" s="28"/>
      <c r="F11" s="29">
        <f t="shared" si="1"/>
        <v>9</v>
      </c>
      <c r="G11" s="30"/>
      <c r="H11" s="31" t="s">
        <v>26</v>
      </c>
      <c r="I11" s="28">
        <v>9.0</v>
      </c>
      <c r="J11" s="28"/>
      <c r="K11" s="28"/>
      <c r="L11" s="28"/>
      <c r="M11" s="29">
        <f t="shared" si="2"/>
        <v>9</v>
      </c>
      <c r="N11" s="32">
        <f>F21+F22+M10+M11</f>
        <v>27</v>
      </c>
      <c r="O11" s="31" t="s">
        <v>27</v>
      </c>
      <c r="P11" s="28">
        <v>54.0</v>
      </c>
      <c r="Q11" s="28"/>
      <c r="R11" s="28"/>
      <c r="S11" s="28"/>
      <c r="T11" s="29">
        <f t="shared" si="3"/>
        <v>54</v>
      </c>
      <c r="U11" s="30"/>
      <c r="V11" s="4"/>
      <c r="W11" s="4"/>
      <c r="X11" s="4"/>
      <c r="Y11" s="4"/>
      <c r="Z11" s="4"/>
    </row>
    <row r="12" ht="24.0" customHeight="1">
      <c r="A12" s="27" t="s">
        <v>28</v>
      </c>
      <c r="B12" s="28">
        <v>6.0</v>
      </c>
      <c r="C12" s="28"/>
      <c r="D12" s="28"/>
      <c r="E12" s="28"/>
      <c r="F12" s="29">
        <f t="shared" si="1"/>
        <v>6</v>
      </c>
      <c r="G12" s="30"/>
      <c r="H12" s="31" t="s">
        <v>29</v>
      </c>
      <c r="I12" s="28">
        <v>5.0</v>
      </c>
      <c r="J12" s="28"/>
      <c r="K12" s="28"/>
      <c r="L12" s="28"/>
      <c r="M12" s="29">
        <f t="shared" si="2"/>
        <v>5</v>
      </c>
      <c r="N12" s="30">
        <f>F22+M10+M11+M12</f>
        <v>25</v>
      </c>
      <c r="O12" s="31" t="s">
        <v>30</v>
      </c>
      <c r="P12" s="28">
        <v>38.0</v>
      </c>
      <c r="Q12" s="28"/>
      <c r="R12" s="28"/>
      <c r="S12" s="28"/>
      <c r="T12" s="29">
        <f t="shared" si="3"/>
        <v>38</v>
      </c>
      <c r="U12" s="30"/>
      <c r="V12" s="4"/>
      <c r="W12" s="4"/>
      <c r="X12" s="4"/>
      <c r="Y12" s="4"/>
      <c r="Z12" s="4"/>
    </row>
    <row r="13" ht="24.0" customHeight="1">
      <c r="A13" s="27" t="s">
        <v>31</v>
      </c>
      <c r="B13" s="28">
        <v>4.0</v>
      </c>
      <c r="C13" s="28"/>
      <c r="D13" s="28"/>
      <c r="E13" s="28"/>
      <c r="F13" s="29">
        <f t="shared" si="1"/>
        <v>4</v>
      </c>
      <c r="G13" s="34">
        <f t="shared" ref="G13:G19" si="4">F10+F11+F12+F13</f>
        <v>24</v>
      </c>
      <c r="H13" s="31" t="s">
        <v>32</v>
      </c>
      <c r="I13" s="28">
        <v>8.0</v>
      </c>
      <c r="J13" s="28"/>
      <c r="K13" s="28"/>
      <c r="L13" s="28"/>
      <c r="M13" s="29">
        <f t="shared" si="2"/>
        <v>8</v>
      </c>
      <c r="N13" s="30">
        <f t="shared" ref="N13:N22" si="5">M10+M11+M12+M13</f>
        <v>30</v>
      </c>
      <c r="O13" s="31" t="s">
        <v>33</v>
      </c>
      <c r="P13" s="28">
        <v>43.0</v>
      </c>
      <c r="Q13" s="28"/>
      <c r="R13" s="28"/>
      <c r="S13" s="28"/>
      <c r="T13" s="29">
        <f t="shared" si="3"/>
        <v>43</v>
      </c>
      <c r="U13" s="34">
        <f t="shared" ref="U13:U21" si="6">T10+T11+T12+T13</f>
        <v>194</v>
      </c>
      <c r="V13" s="4"/>
      <c r="W13" s="4"/>
      <c r="X13" s="4"/>
      <c r="Y13" s="4"/>
      <c r="Z13" s="4"/>
    </row>
    <row r="14" ht="24.0" customHeight="1">
      <c r="A14" s="27" t="s">
        <v>34</v>
      </c>
      <c r="B14" s="28">
        <v>5.0</v>
      </c>
      <c r="C14" s="28"/>
      <c r="D14" s="28"/>
      <c r="E14" s="28"/>
      <c r="F14" s="29">
        <f t="shared" si="1"/>
        <v>5</v>
      </c>
      <c r="G14" s="30">
        <f t="shared" si="4"/>
        <v>24</v>
      </c>
      <c r="H14" s="31" t="s">
        <v>35</v>
      </c>
      <c r="I14" s="28">
        <v>6.0</v>
      </c>
      <c r="J14" s="28"/>
      <c r="K14" s="28"/>
      <c r="L14" s="28"/>
      <c r="M14" s="29">
        <f t="shared" si="2"/>
        <v>6</v>
      </c>
      <c r="N14" s="30">
        <f t="shared" si="5"/>
        <v>28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135</v>
      </c>
      <c r="V14" s="4"/>
      <c r="W14" s="4"/>
      <c r="X14" s="4"/>
      <c r="Y14" s="4"/>
      <c r="Z14" s="4"/>
    </row>
    <row r="15" ht="24.0" customHeight="1">
      <c r="A15" s="27" t="s">
        <v>37</v>
      </c>
      <c r="B15" s="28">
        <v>8.0</v>
      </c>
      <c r="C15" s="28"/>
      <c r="D15" s="28"/>
      <c r="E15" s="28"/>
      <c r="F15" s="29">
        <f t="shared" si="1"/>
        <v>8</v>
      </c>
      <c r="G15" s="30">
        <f t="shared" si="4"/>
        <v>23</v>
      </c>
      <c r="H15" s="31" t="s">
        <v>38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24</v>
      </c>
      <c r="O15" s="27" t="s">
        <v>39</v>
      </c>
      <c r="P15" s="28"/>
      <c r="Q15" s="28"/>
      <c r="R15" s="35"/>
      <c r="S15" s="28"/>
      <c r="T15" s="29" t="str">
        <f t="shared" si="3"/>
        <v/>
      </c>
      <c r="U15" s="30">
        <f t="shared" si="6"/>
        <v>81</v>
      </c>
      <c r="V15" s="4"/>
      <c r="W15" s="4"/>
      <c r="X15" s="4"/>
      <c r="Y15" s="4"/>
      <c r="Z15" s="4"/>
    </row>
    <row r="16" ht="24.0" customHeight="1">
      <c r="A16" s="27" t="s">
        <v>40</v>
      </c>
      <c r="B16" s="28">
        <v>4.0</v>
      </c>
      <c r="C16" s="28"/>
      <c r="D16" s="28"/>
      <c r="E16" s="28"/>
      <c r="F16" s="29">
        <f t="shared" si="1"/>
        <v>4</v>
      </c>
      <c r="G16" s="30">
        <f t="shared" si="4"/>
        <v>21</v>
      </c>
      <c r="H16" s="31" t="s">
        <v>41</v>
      </c>
      <c r="I16" s="28">
        <v>6.0</v>
      </c>
      <c r="J16" s="28"/>
      <c r="K16" s="28"/>
      <c r="L16" s="28"/>
      <c r="M16" s="29">
        <f t="shared" si="2"/>
        <v>6</v>
      </c>
      <c r="N16" s="30">
        <f t="shared" si="5"/>
        <v>25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43</v>
      </c>
      <c r="V16" s="4"/>
      <c r="W16" s="4"/>
      <c r="X16" s="4"/>
      <c r="Y16" s="4"/>
      <c r="Z16" s="4"/>
    </row>
    <row r="17" ht="24.0" customHeight="1">
      <c r="A17" s="27" t="s">
        <v>43</v>
      </c>
      <c r="B17" s="28">
        <v>10.0</v>
      </c>
      <c r="C17" s="28"/>
      <c r="D17" s="28"/>
      <c r="E17" s="28"/>
      <c r="F17" s="29">
        <f t="shared" si="1"/>
        <v>10</v>
      </c>
      <c r="G17" s="30">
        <f t="shared" si="4"/>
        <v>27</v>
      </c>
      <c r="H17" s="31" t="s">
        <v>44</v>
      </c>
      <c r="I17" s="28">
        <v>7.0</v>
      </c>
      <c r="J17" s="28"/>
      <c r="K17" s="28"/>
      <c r="L17" s="28"/>
      <c r="M17" s="29">
        <f t="shared" si="2"/>
        <v>7</v>
      </c>
      <c r="N17" s="30">
        <f t="shared" si="5"/>
        <v>24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46</v>
      </c>
      <c r="B18" s="28">
        <v>5.0</v>
      </c>
      <c r="C18" s="28"/>
      <c r="D18" s="28"/>
      <c r="E18" s="28"/>
      <c r="F18" s="29">
        <f t="shared" si="1"/>
        <v>5</v>
      </c>
      <c r="G18" s="30">
        <f t="shared" si="4"/>
        <v>27</v>
      </c>
      <c r="H18" s="31" t="s">
        <v>47</v>
      </c>
      <c r="I18" s="28">
        <v>12.0</v>
      </c>
      <c r="J18" s="28"/>
      <c r="K18" s="28"/>
      <c r="L18" s="28"/>
      <c r="M18" s="29">
        <f t="shared" si="2"/>
        <v>12</v>
      </c>
      <c r="N18" s="30">
        <f t="shared" si="5"/>
        <v>30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49</v>
      </c>
      <c r="B19" s="37">
        <v>12.0</v>
      </c>
      <c r="C19" s="37"/>
      <c r="D19" s="37"/>
      <c r="E19" s="37"/>
      <c r="F19" s="38">
        <f t="shared" si="1"/>
        <v>12</v>
      </c>
      <c r="G19" s="39">
        <f t="shared" si="4"/>
        <v>31</v>
      </c>
      <c r="H19" s="40" t="s">
        <v>50</v>
      </c>
      <c r="I19" s="35">
        <v>16.0</v>
      </c>
      <c r="J19" s="35"/>
      <c r="K19" s="35"/>
      <c r="L19" s="35"/>
      <c r="M19" s="29">
        <f t="shared" si="2"/>
        <v>16</v>
      </c>
      <c r="N19" s="30">
        <f t="shared" si="5"/>
        <v>41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52</v>
      </c>
      <c r="B20" s="35">
        <v>8.0</v>
      </c>
      <c r="C20" s="35"/>
      <c r="D20" s="35"/>
      <c r="E20" s="35"/>
      <c r="F20" s="41">
        <f t="shared" si="1"/>
        <v>8</v>
      </c>
      <c r="G20" s="42"/>
      <c r="H20" s="31" t="s">
        <v>53</v>
      </c>
      <c r="I20" s="28">
        <v>12.0</v>
      </c>
      <c r="J20" s="28"/>
      <c r="K20" s="28"/>
      <c r="L20" s="28"/>
      <c r="M20" s="29">
        <f t="shared" si="2"/>
        <v>12</v>
      </c>
      <c r="N20" s="30">
        <f t="shared" si="5"/>
        <v>47</v>
      </c>
      <c r="O20" s="31" t="s">
        <v>54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55</v>
      </c>
      <c r="B21" s="28">
        <v>7.0</v>
      </c>
      <c r="C21" s="28"/>
      <c r="D21" s="28"/>
      <c r="E21" s="28"/>
      <c r="F21" s="29">
        <f t="shared" si="1"/>
        <v>7</v>
      </c>
      <c r="G21" s="33"/>
      <c r="H21" s="40" t="s">
        <v>56</v>
      </c>
      <c r="I21" s="28">
        <v>14.0</v>
      </c>
      <c r="J21" s="28"/>
      <c r="K21" s="28"/>
      <c r="L21" s="28"/>
      <c r="M21" s="29">
        <f t="shared" si="2"/>
        <v>14</v>
      </c>
      <c r="N21" s="30">
        <f t="shared" si="5"/>
        <v>54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58</v>
      </c>
      <c r="B22" s="28">
        <v>3.0</v>
      </c>
      <c r="C22" s="28"/>
      <c r="D22" s="28"/>
      <c r="E22" s="28"/>
      <c r="F22" s="29">
        <f t="shared" si="1"/>
        <v>3</v>
      </c>
      <c r="G22" s="30"/>
      <c r="H22" s="36" t="s">
        <v>59</v>
      </c>
      <c r="I22" s="37">
        <v>15.0</v>
      </c>
      <c r="J22" s="37"/>
      <c r="K22" s="37"/>
      <c r="L22" s="37"/>
      <c r="M22" s="29">
        <f t="shared" si="2"/>
        <v>15</v>
      </c>
      <c r="N22" s="39">
        <f t="shared" si="5"/>
        <v>57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31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57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194</v>
      </c>
      <c r="V23" s="4"/>
      <c r="W23" s="4"/>
      <c r="X23" s="4"/>
      <c r="Y23" s="4"/>
      <c r="Z23" s="4"/>
    </row>
    <row r="24" ht="15.0" customHeight="1">
      <c r="A24" s="54"/>
      <c r="B24" s="55"/>
      <c r="C24" s="56" t="s">
        <v>64</v>
      </c>
      <c r="D24" s="57"/>
      <c r="E24" s="57"/>
      <c r="F24" s="58" t="s">
        <v>65</v>
      </c>
      <c r="G24" s="59"/>
      <c r="H24" s="54"/>
      <c r="I24" s="55"/>
      <c r="J24" s="56" t="s">
        <v>64</v>
      </c>
      <c r="K24" s="57"/>
      <c r="L24" s="57"/>
      <c r="M24" s="58" t="s">
        <v>66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V24" s="4"/>
      <c r="W24" s="4"/>
      <c r="X24" s="4"/>
      <c r="Y24" s="4"/>
      <c r="Z24" s="4"/>
    </row>
    <row r="25" ht="15.0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  <c r="V25" s="4"/>
      <c r="W25" s="4"/>
      <c r="X25" s="4"/>
      <c r="Y25" s="4"/>
      <c r="Z25" s="4"/>
    </row>
    <row r="26" ht="12.0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  <c r="V26" s="4"/>
      <c r="W26" s="4"/>
      <c r="X26" s="4"/>
      <c r="Y26" s="4"/>
      <c r="Z26" s="4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  <c r="V27" s="4"/>
      <c r="W27" s="4"/>
      <c r="X27" s="4"/>
      <c r="Y27" s="4"/>
      <c r="Z27" s="4"/>
    </row>
    <row r="28" ht="12.0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  <c r="V28" s="4"/>
      <c r="W28" s="4"/>
      <c r="X28" s="4"/>
      <c r="Y28" s="4"/>
      <c r="Z28" s="4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  <c r="V29" s="4"/>
      <c r="W29" s="4"/>
      <c r="X29" s="4"/>
      <c r="Y29" s="4"/>
      <c r="Z29" s="4"/>
    </row>
    <row r="30" ht="12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4"/>
      <c r="W30" s="4"/>
      <c r="X30" s="4"/>
      <c r="Y30" s="4"/>
      <c r="Z30" s="4"/>
    </row>
    <row r="31" ht="12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"/>
      <c r="W31" s="4"/>
      <c r="X31" s="4"/>
      <c r="Y31" s="4"/>
      <c r="Z31" s="4"/>
    </row>
    <row r="32" ht="12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"/>
      <c r="W32" s="4"/>
      <c r="X32" s="4"/>
      <c r="Y32" s="4"/>
      <c r="Z32" s="4"/>
    </row>
    <row r="33" ht="12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"/>
      <c r="W33" s="4"/>
      <c r="X33" s="4"/>
      <c r="Y33" s="4"/>
      <c r="Z33" s="4"/>
    </row>
    <row r="34" ht="12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"/>
      <c r="W34" s="4"/>
      <c r="X34" s="4"/>
      <c r="Y34" s="4"/>
      <c r="Z34" s="4"/>
    </row>
    <row r="35" ht="12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"/>
      <c r="W35" s="4"/>
      <c r="X35" s="4"/>
      <c r="Y35" s="4"/>
      <c r="Z35" s="4"/>
    </row>
    <row r="36" ht="12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"/>
      <c r="W36" s="4"/>
      <c r="X36" s="4"/>
      <c r="Y36" s="4"/>
      <c r="Z36" s="4"/>
    </row>
    <row r="37" ht="12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"/>
      <c r="W37" s="4"/>
      <c r="X37" s="4"/>
      <c r="Y37" s="4"/>
      <c r="Z37" s="4"/>
    </row>
    <row r="38" ht="12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"/>
      <c r="W38" s="4"/>
      <c r="X38" s="4"/>
      <c r="Y38" s="4"/>
      <c r="Z38" s="4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"/>
      <c r="W39" s="4"/>
      <c r="X39" s="4"/>
      <c r="Y39" s="4"/>
      <c r="Z39" s="4"/>
    </row>
    <row r="40" ht="12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"/>
      <c r="W40" s="4"/>
      <c r="X40" s="4"/>
      <c r="Y40" s="4"/>
      <c r="Z40" s="4"/>
    </row>
    <row r="41" ht="12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"/>
      <c r="W41" s="4"/>
      <c r="X41" s="4"/>
      <c r="Y41" s="4"/>
      <c r="Z41" s="4"/>
    </row>
    <row r="42" ht="12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"/>
      <c r="W42" s="4"/>
      <c r="X42" s="4"/>
      <c r="Y42" s="4"/>
      <c r="Z42" s="4"/>
    </row>
    <row r="43" ht="12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"/>
      <c r="W43" s="4"/>
      <c r="X43" s="4"/>
      <c r="Y43" s="4"/>
      <c r="Z43" s="4"/>
    </row>
    <row r="44" ht="12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"/>
      <c r="W44" s="4"/>
      <c r="X44" s="4"/>
      <c r="Y44" s="4"/>
      <c r="Z44" s="4"/>
    </row>
    <row r="45" ht="12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"/>
      <c r="W45" s="4"/>
      <c r="X45" s="4"/>
      <c r="Y45" s="4"/>
      <c r="Z45" s="4"/>
    </row>
    <row r="46" ht="12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"/>
      <c r="W46" s="4"/>
      <c r="X46" s="4"/>
      <c r="Y46" s="4"/>
      <c r="Z46" s="4"/>
    </row>
    <row r="47" ht="12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"/>
      <c r="W47" s="4"/>
      <c r="X47" s="4"/>
      <c r="Y47" s="4"/>
      <c r="Z47" s="4"/>
    </row>
    <row r="48" ht="12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"/>
      <c r="W48" s="4"/>
      <c r="X48" s="4"/>
      <c r="Y48" s="4"/>
      <c r="Z48" s="4"/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"/>
      <c r="W49" s="4"/>
      <c r="X49" s="4"/>
      <c r="Y49" s="4"/>
      <c r="Z49" s="4"/>
    </row>
    <row r="50" ht="12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"/>
      <c r="W50" s="4"/>
      <c r="X50" s="4"/>
      <c r="Y50" s="4"/>
      <c r="Z50" s="4"/>
    </row>
    <row r="51" ht="12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"/>
      <c r="W51" s="4"/>
      <c r="X51" s="4"/>
      <c r="Y51" s="4"/>
      <c r="Z51" s="4"/>
    </row>
    <row r="52" ht="12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"/>
      <c r="W52" s="4"/>
      <c r="X52" s="4"/>
      <c r="Y52" s="4"/>
      <c r="Z52" s="4"/>
    </row>
    <row r="53" ht="12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"/>
      <c r="W53" s="4"/>
      <c r="X53" s="4"/>
      <c r="Y53" s="4"/>
      <c r="Z53" s="4"/>
    </row>
    <row r="54" ht="12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"/>
      <c r="W54" s="4"/>
      <c r="X54" s="4"/>
      <c r="Y54" s="4"/>
      <c r="Z54" s="4"/>
    </row>
    <row r="55" ht="12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"/>
      <c r="W55" s="4"/>
      <c r="X55" s="4"/>
      <c r="Y55" s="4"/>
      <c r="Z55" s="4"/>
    </row>
    <row r="56" ht="12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"/>
      <c r="W56" s="4"/>
      <c r="X56" s="4"/>
      <c r="Y56" s="4"/>
      <c r="Z56" s="4"/>
    </row>
    <row r="57" ht="12.0" customHeight="1">
      <c r="A57" s="4" t="s">
        <v>52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"/>
      <c r="W57" s="4"/>
      <c r="X57" s="4"/>
      <c r="Y57" s="4"/>
      <c r="Z57" s="4"/>
    </row>
    <row r="58" ht="12.0" customHeight="1">
      <c r="A58" s="4" t="s">
        <v>55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"/>
      <c r="W58" s="4"/>
      <c r="X58" s="4"/>
      <c r="Y58" s="4"/>
      <c r="Z58" s="4"/>
    </row>
    <row r="59" ht="12.0" customHeight="1">
      <c r="A59" s="4" t="s">
        <v>58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"/>
      <c r="W59" s="4"/>
      <c r="X59" s="4"/>
      <c r="Y59" s="4"/>
      <c r="Z59" s="4"/>
    </row>
    <row r="60" ht="12.0" customHeight="1">
      <c r="A60" s="4" t="s">
        <v>23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"/>
      <c r="W60" s="4"/>
      <c r="X60" s="4"/>
      <c r="Y60" s="4"/>
      <c r="Z60" s="4"/>
    </row>
    <row r="61" ht="12.0" customHeight="1">
      <c r="A61" s="4" t="s">
        <v>26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"/>
      <c r="W61" s="4"/>
      <c r="X61" s="4"/>
      <c r="Y61" s="4"/>
      <c r="Z61" s="4"/>
    </row>
    <row r="62" ht="12.0" customHeight="1">
      <c r="A62" s="4" t="s">
        <v>29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"/>
      <c r="W62" s="4"/>
      <c r="X62" s="4"/>
      <c r="Y62" s="4"/>
      <c r="Z62" s="4"/>
    </row>
    <row r="63" ht="12.0" customHeight="1">
      <c r="A63" s="4" t="s">
        <v>32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"/>
      <c r="W63" s="4"/>
      <c r="X63" s="4"/>
      <c r="Y63" s="4"/>
      <c r="Z63" s="4"/>
    </row>
    <row r="64" ht="12.0" customHeight="1">
      <c r="A64" s="4" t="s">
        <v>35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"/>
      <c r="W64" s="4"/>
      <c r="X64" s="4"/>
      <c r="Y64" s="4"/>
      <c r="Z64" s="4"/>
    </row>
    <row r="65" ht="12.0" customHeight="1">
      <c r="A65" s="4" t="s">
        <v>38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"/>
      <c r="W65" s="4"/>
      <c r="X65" s="4"/>
      <c r="Y65" s="4"/>
      <c r="Z65" s="4"/>
    </row>
    <row r="66" ht="12.0" customHeight="1">
      <c r="A66" s="4" t="s">
        <v>41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"/>
      <c r="W66" s="4"/>
      <c r="X66" s="4"/>
      <c r="Y66" s="4"/>
      <c r="Z66" s="4"/>
    </row>
    <row r="67" ht="12.0" customHeight="1">
      <c r="A67" s="4" t="s">
        <v>44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"/>
      <c r="W67" s="4"/>
      <c r="X67" s="4"/>
      <c r="Y67" s="4"/>
      <c r="Z67" s="4"/>
    </row>
    <row r="68" ht="12.0" customHeight="1">
      <c r="A68" s="4" t="s">
        <v>47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"/>
      <c r="W68" s="4"/>
      <c r="X68" s="4"/>
      <c r="Y68" s="4"/>
      <c r="Z68" s="4"/>
    </row>
    <row r="69" ht="12.0" customHeight="1">
      <c r="A69" s="4" t="s">
        <v>50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"/>
      <c r="W69" s="4"/>
      <c r="X69" s="4"/>
      <c r="Y69" s="4"/>
      <c r="Z69" s="4"/>
    </row>
    <row r="70" ht="12.0" customHeight="1">
      <c r="A70" s="4" t="s">
        <v>53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"/>
      <c r="W70" s="4"/>
      <c r="X70" s="4"/>
      <c r="Y70" s="4"/>
      <c r="Z70" s="4"/>
    </row>
    <row r="71" ht="12.0" customHeight="1">
      <c r="A71" s="4" t="s">
        <v>56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"/>
      <c r="W71" s="4"/>
      <c r="X71" s="4"/>
      <c r="Y71" s="4"/>
      <c r="Z71" s="4"/>
    </row>
    <row r="72" ht="12.0" customHeight="1">
      <c r="A72" s="4" t="s">
        <v>59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"/>
      <c r="W72" s="4"/>
      <c r="X72" s="4"/>
      <c r="Y72" s="4"/>
      <c r="Z72" s="4"/>
    </row>
    <row r="73" ht="12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"/>
      <c r="W73" s="4"/>
      <c r="X73" s="4"/>
      <c r="Y73" s="4"/>
      <c r="Z73" s="4"/>
    </row>
    <row r="74" ht="12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"/>
      <c r="W74" s="4"/>
      <c r="X74" s="4"/>
      <c r="Y74" s="4"/>
      <c r="Z74" s="4"/>
    </row>
    <row r="75" ht="12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"/>
      <c r="W75" s="4"/>
      <c r="X75" s="4"/>
      <c r="Y75" s="4"/>
      <c r="Z75" s="4"/>
    </row>
    <row r="76" ht="12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"/>
      <c r="W76" s="4"/>
      <c r="X76" s="4"/>
      <c r="Y76" s="4"/>
      <c r="Z76" s="4"/>
    </row>
    <row r="77" ht="12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"/>
      <c r="W77" s="4"/>
      <c r="X77" s="4"/>
      <c r="Y77" s="4"/>
      <c r="Z77" s="4"/>
    </row>
    <row r="78" ht="12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"/>
      <c r="W78" s="4"/>
      <c r="X78" s="4"/>
      <c r="Y78" s="4"/>
      <c r="Z78" s="4"/>
    </row>
    <row r="79" ht="12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"/>
      <c r="W79" s="4"/>
      <c r="X79" s="4"/>
      <c r="Y79" s="4"/>
      <c r="Z79" s="4"/>
    </row>
    <row r="80" ht="12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"/>
      <c r="W80" s="4"/>
      <c r="X80" s="4"/>
      <c r="Y80" s="4"/>
      <c r="Z80" s="4"/>
    </row>
    <row r="81" ht="12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"/>
      <c r="W81" s="4"/>
      <c r="X81" s="4"/>
      <c r="Y81" s="4"/>
      <c r="Z81" s="4"/>
    </row>
    <row r="82" ht="12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33</v>
      </c>
      <c r="E5" s="9"/>
      <c r="F5" s="9"/>
      <c r="G5" s="9"/>
      <c r="H5" s="9"/>
      <c r="I5" s="10" t="s">
        <v>6</v>
      </c>
      <c r="L5" s="11" t="str">
        <f>'G-1'!L5:N5</f>
        <v>45-33</v>
      </c>
      <c r="M5" s="9"/>
      <c r="N5" s="9"/>
      <c r="O5" s="3"/>
      <c r="P5" s="10" t="s">
        <v>8</v>
      </c>
      <c r="S5" s="11" t="s">
        <v>69</v>
      </c>
      <c r="T5" s="9"/>
      <c r="U5" s="9"/>
    </row>
    <row r="6" ht="12.75" customHeight="1">
      <c r="A6" s="10" t="s">
        <v>10</v>
      </c>
      <c r="D6" s="12" t="s">
        <v>70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f>'G-1'!S6:U6</f>
        <v>43985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43.0</v>
      </c>
      <c r="C10" s="28"/>
      <c r="D10" s="28"/>
      <c r="E10" s="28"/>
      <c r="F10" s="29">
        <f t="shared" ref="F10:F22" si="1">B10</f>
        <v>43</v>
      </c>
      <c r="G10" s="30"/>
      <c r="H10" s="31" t="s">
        <v>23</v>
      </c>
      <c r="I10" s="28">
        <v>8.0</v>
      </c>
      <c r="J10" s="28"/>
      <c r="K10" s="28"/>
      <c r="L10" s="28"/>
      <c r="M10" s="29">
        <f t="shared" ref="M10:M22" si="2">I10</f>
        <v>8</v>
      </c>
      <c r="N10" s="32">
        <f>F20+F21+F22+M10</f>
        <v>45</v>
      </c>
      <c r="O10" s="31" t="s">
        <v>24</v>
      </c>
      <c r="P10" s="28">
        <v>5.0</v>
      </c>
      <c r="Q10" s="28"/>
      <c r="R10" s="28"/>
      <c r="S10" s="28"/>
      <c r="T10" s="29">
        <f t="shared" ref="T10:T21" si="3">P10</f>
        <v>5</v>
      </c>
      <c r="U10" s="78"/>
      <c r="AB10" s="4"/>
    </row>
    <row r="11" ht="24.0" customHeight="1">
      <c r="A11" s="27" t="s">
        <v>25</v>
      </c>
      <c r="B11" s="28">
        <v>49.0</v>
      </c>
      <c r="C11" s="28"/>
      <c r="D11" s="28"/>
      <c r="E11" s="28"/>
      <c r="F11" s="29">
        <f t="shared" si="1"/>
        <v>49</v>
      </c>
      <c r="G11" s="30"/>
      <c r="H11" s="31" t="s">
        <v>26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39</v>
      </c>
      <c r="O11" s="31" t="s">
        <v>27</v>
      </c>
      <c r="P11" s="28">
        <v>6.0</v>
      </c>
      <c r="Q11" s="28"/>
      <c r="R11" s="28"/>
      <c r="S11" s="28"/>
      <c r="T11" s="29">
        <f t="shared" si="3"/>
        <v>6</v>
      </c>
      <c r="U11" s="30"/>
      <c r="AB11" s="4"/>
    </row>
    <row r="12" ht="24.0" customHeight="1">
      <c r="A12" s="27" t="s">
        <v>28</v>
      </c>
      <c r="B12" s="28">
        <v>30.0</v>
      </c>
      <c r="C12" s="28"/>
      <c r="D12" s="28"/>
      <c r="E12" s="28"/>
      <c r="F12" s="29">
        <f t="shared" si="1"/>
        <v>30</v>
      </c>
      <c r="G12" s="30"/>
      <c r="H12" s="31" t="s">
        <v>29</v>
      </c>
      <c r="I12" s="28">
        <v>6.0</v>
      </c>
      <c r="J12" s="28"/>
      <c r="K12" s="28"/>
      <c r="L12" s="28"/>
      <c r="M12" s="29">
        <f t="shared" si="2"/>
        <v>6</v>
      </c>
      <c r="N12" s="30">
        <f>F22+M10+M11+M12</f>
        <v>32</v>
      </c>
      <c r="O12" s="31" t="s">
        <v>30</v>
      </c>
      <c r="P12" s="28">
        <v>9.0</v>
      </c>
      <c r="Q12" s="28"/>
      <c r="R12" s="28"/>
      <c r="S12" s="28"/>
      <c r="T12" s="29">
        <f t="shared" si="3"/>
        <v>9</v>
      </c>
      <c r="U12" s="30"/>
      <c r="AB12" s="4"/>
    </row>
    <row r="13" ht="24.0" customHeight="1">
      <c r="A13" s="27" t="s">
        <v>31</v>
      </c>
      <c r="B13" s="28">
        <v>21.0</v>
      </c>
      <c r="C13" s="28"/>
      <c r="D13" s="28"/>
      <c r="E13" s="28"/>
      <c r="F13" s="29">
        <f t="shared" si="1"/>
        <v>21</v>
      </c>
      <c r="G13" s="34">
        <f t="shared" ref="G13:G19" si="4">F10+F11+F12+F13</f>
        <v>143</v>
      </c>
      <c r="H13" s="31" t="s">
        <v>32</v>
      </c>
      <c r="I13" s="28">
        <v>6.0</v>
      </c>
      <c r="J13" s="28"/>
      <c r="K13" s="28"/>
      <c r="L13" s="28"/>
      <c r="M13" s="29">
        <f t="shared" si="2"/>
        <v>6</v>
      </c>
      <c r="N13" s="30">
        <f t="shared" ref="N13:N22" si="5">M10+M11+M12+M13</f>
        <v>24</v>
      </c>
      <c r="O13" s="31" t="s">
        <v>33</v>
      </c>
      <c r="P13" s="28">
        <v>6.0</v>
      </c>
      <c r="Q13" s="28"/>
      <c r="R13" s="28"/>
      <c r="S13" s="28"/>
      <c r="T13" s="29">
        <f t="shared" si="3"/>
        <v>6</v>
      </c>
      <c r="U13" s="34">
        <f t="shared" ref="U13:U21" si="6">T10+T11+T12+T13</f>
        <v>26</v>
      </c>
      <c r="AB13" s="79">
        <v>212.5</v>
      </c>
    </row>
    <row r="14" ht="24.0" customHeight="1">
      <c r="A14" s="27" t="s">
        <v>34</v>
      </c>
      <c r="B14" s="28">
        <v>26.0</v>
      </c>
      <c r="C14" s="28"/>
      <c r="D14" s="28"/>
      <c r="E14" s="28"/>
      <c r="F14" s="29">
        <f t="shared" si="1"/>
        <v>26</v>
      </c>
      <c r="G14" s="30">
        <f t="shared" si="4"/>
        <v>126</v>
      </c>
      <c r="H14" s="31" t="s">
        <v>35</v>
      </c>
      <c r="I14" s="28">
        <v>8.0</v>
      </c>
      <c r="J14" s="28"/>
      <c r="K14" s="28"/>
      <c r="L14" s="28"/>
      <c r="M14" s="29">
        <f t="shared" si="2"/>
        <v>8</v>
      </c>
      <c r="N14" s="30">
        <f t="shared" si="5"/>
        <v>24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21</v>
      </c>
      <c r="AB14" s="79">
        <v>226.0</v>
      </c>
    </row>
    <row r="15" ht="24.0" customHeight="1">
      <c r="A15" s="27" t="s">
        <v>37</v>
      </c>
      <c r="B15" s="28">
        <v>13.0</v>
      </c>
      <c r="C15" s="28"/>
      <c r="D15" s="28"/>
      <c r="E15" s="28"/>
      <c r="F15" s="29">
        <f t="shared" si="1"/>
        <v>13</v>
      </c>
      <c r="G15" s="30">
        <f t="shared" si="4"/>
        <v>90</v>
      </c>
      <c r="H15" s="31" t="s">
        <v>38</v>
      </c>
      <c r="I15" s="28">
        <v>7.0</v>
      </c>
      <c r="J15" s="28"/>
      <c r="K15" s="28"/>
      <c r="L15" s="28"/>
      <c r="M15" s="29">
        <f t="shared" si="2"/>
        <v>7</v>
      </c>
      <c r="N15" s="30">
        <f t="shared" si="5"/>
        <v>27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15</v>
      </c>
      <c r="AB15" s="79">
        <v>233.5</v>
      </c>
    </row>
    <row r="16" ht="24.0" customHeight="1">
      <c r="A16" s="27" t="s">
        <v>40</v>
      </c>
      <c r="B16" s="28">
        <v>19.0</v>
      </c>
      <c r="C16" s="28"/>
      <c r="D16" s="28"/>
      <c r="E16" s="28"/>
      <c r="F16" s="29">
        <f t="shared" si="1"/>
        <v>19</v>
      </c>
      <c r="G16" s="30">
        <f t="shared" si="4"/>
        <v>79</v>
      </c>
      <c r="H16" s="31" t="s">
        <v>41</v>
      </c>
      <c r="I16" s="28">
        <v>6.0</v>
      </c>
      <c r="J16" s="28"/>
      <c r="K16" s="28"/>
      <c r="L16" s="28"/>
      <c r="M16" s="29">
        <f t="shared" si="2"/>
        <v>6</v>
      </c>
      <c r="N16" s="30">
        <f t="shared" si="5"/>
        <v>27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6</v>
      </c>
      <c r="AB16" s="79">
        <v>234.0</v>
      </c>
    </row>
    <row r="17" ht="24.0" customHeight="1">
      <c r="A17" s="27" t="s">
        <v>43</v>
      </c>
      <c r="B17" s="28">
        <v>21.0</v>
      </c>
      <c r="C17" s="28"/>
      <c r="D17" s="28"/>
      <c r="E17" s="28"/>
      <c r="F17" s="29">
        <f t="shared" si="1"/>
        <v>21</v>
      </c>
      <c r="G17" s="30">
        <f t="shared" si="4"/>
        <v>79</v>
      </c>
      <c r="H17" s="31" t="s">
        <v>44</v>
      </c>
      <c r="I17" s="28">
        <v>7.0</v>
      </c>
      <c r="J17" s="28"/>
      <c r="K17" s="28"/>
      <c r="L17" s="28"/>
      <c r="M17" s="29">
        <f t="shared" si="2"/>
        <v>7</v>
      </c>
      <c r="N17" s="30">
        <f t="shared" si="5"/>
        <v>28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79">
        <v>248.0</v>
      </c>
    </row>
    <row r="18" ht="24.0" customHeight="1">
      <c r="A18" s="27" t="s">
        <v>46</v>
      </c>
      <c r="B18" s="28">
        <v>18.0</v>
      </c>
      <c r="C18" s="28"/>
      <c r="D18" s="28"/>
      <c r="E18" s="28"/>
      <c r="F18" s="29">
        <f t="shared" si="1"/>
        <v>18</v>
      </c>
      <c r="G18" s="30">
        <f t="shared" si="4"/>
        <v>71</v>
      </c>
      <c r="H18" s="31" t="s">
        <v>47</v>
      </c>
      <c r="I18" s="28">
        <v>10.0</v>
      </c>
      <c r="J18" s="28"/>
      <c r="K18" s="28"/>
      <c r="L18" s="28"/>
      <c r="M18" s="29">
        <f t="shared" si="2"/>
        <v>10</v>
      </c>
      <c r="N18" s="30">
        <f t="shared" si="5"/>
        <v>30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79">
        <v>248.0</v>
      </c>
    </row>
    <row r="19" ht="24.0" customHeight="1">
      <c r="A19" s="36" t="s">
        <v>49</v>
      </c>
      <c r="B19" s="37">
        <v>20.0</v>
      </c>
      <c r="C19" s="37"/>
      <c r="D19" s="37"/>
      <c r="E19" s="37"/>
      <c r="F19" s="38">
        <f t="shared" si="1"/>
        <v>20</v>
      </c>
      <c r="G19" s="39">
        <f t="shared" si="4"/>
        <v>78</v>
      </c>
      <c r="H19" s="40" t="s">
        <v>50</v>
      </c>
      <c r="I19" s="35">
        <v>6.0</v>
      </c>
      <c r="J19" s="35"/>
      <c r="K19" s="35"/>
      <c r="L19" s="35"/>
      <c r="M19" s="29">
        <f t="shared" si="2"/>
        <v>6</v>
      </c>
      <c r="N19" s="30">
        <f t="shared" si="5"/>
        <v>29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79">
        <v>262.0</v>
      </c>
    </row>
    <row r="20" ht="24.0" customHeight="1">
      <c r="A20" s="31" t="s">
        <v>52</v>
      </c>
      <c r="B20" s="35">
        <v>10.0</v>
      </c>
      <c r="C20" s="35"/>
      <c r="D20" s="35"/>
      <c r="E20" s="35"/>
      <c r="F20" s="41">
        <f t="shared" si="1"/>
        <v>10</v>
      </c>
      <c r="G20" s="42"/>
      <c r="H20" s="31" t="s">
        <v>53</v>
      </c>
      <c r="I20" s="28">
        <v>9.0</v>
      </c>
      <c r="J20" s="28"/>
      <c r="K20" s="28"/>
      <c r="L20" s="28"/>
      <c r="M20" s="29">
        <f t="shared" si="2"/>
        <v>9</v>
      </c>
      <c r="N20" s="30">
        <f t="shared" si="5"/>
        <v>32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79">
        <v>275.0</v>
      </c>
    </row>
    <row r="21" ht="24.0" customHeight="1">
      <c r="A21" s="31" t="s">
        <v>55</v>
      </c>
      <c r="B21" s="28">
        <v>13.0</v>
      </c>
      <c r="C21" s="28"/>
      <c r="D21" s="28"/>
      <c r="E21" s="28"/>
      <c r="F21" s="29">
        <f t="shared" si="1"/>
        <v>13</v>
      </c>
      <c r="G21" s="33"/>
      <c r="H21" s="40" t="s">
        <v>56</v>
      </c>
      <c r="I21" s="28">
        <v>13.0</v>
      </c>
      <c r="J21" s="28"/>
      <c r="K21" s="28"/>
      <c r="L21" s="28"/>
      <c r="M21" s="29">
        <f t="shared" si="2"/>
        <v>13</v>
      </c>
      <c r="N21" s="30">
        <f t="shared" si="5"/>
        <v>38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79">
        <v>276.0</v>
      </c>
    </row>
    <row r="22" ht="24.0" customHeight="1">
      <c r="A22" s="31" t="s">
        <v>58</v>
      </c>
      <c r="B22" s="28">
        <v>14.0</v>
      </c>
      <c r="C22" s="28"/>
      <c r="D22" s="28"/>
      <c r="E22" s="28"/>
      <c r="F22" s="29">
        <f t="shared" si="1"/>
        <v>14</v>
      </c>
      <c r="G22" s="30"/>
      <c r="H22" s="36" t="s">
        <v>59</v>
      </c>
      <c r="I22" s="37">
        <v>12.0</v>
      </c>
      <c r="J22" s="37"/>
      <c r="K22" s="37"/>
      <c r="L22" s="37"/>
      <c r="M22" s="29">
        <f t="shared" si="2"/>
        <v>12</v>
      </c>
      <c r="N22" s="39">
        <f t="shared" si="5"/>
        <v>40</v>
      </c>
      <c r="O22" s="31"/>
      <c r="P22" s="35"/>
      <c r="Q22" s="35"/>
      <c r="R22" s="35"/>
      <c r="S22" s="35"/>
      <c r="T22" s="41"/>
      <c r="U22" s="43"/>
      <c r="AB22" s="79"/>
    </row>
    <row r="23" ht="13.5" customHeight="1">
      <c r="A23" s="44" t="s">
        <v>60</v>
      </c>
      <c r="B23" s="45"/>
      <c r="C23" s="46">
        <v>36.0</v>
      </c>
      <c r="D23" s="13"/>
      <c r="E23" s="13"/>
      <c r="F23" s="22"/>
      <c r="G23" s="47">
        <f>MAX(G13:G19)</f>
        <v>143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45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26</v>
      </c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71</v>
      </c>
      <c r="G24" s="59"/>
      <c r="H24" s="54"/>
      <c r="I24" s="55"/>
      <c r="J24" s="56" t="s">
        <v>64</v>
      </c>
      <c r="K24" s="57"/>
      <c r="L24" s="57"/>
      <c r="M24" s="58" t="s">
        <v>72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52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55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58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23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26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29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32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35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38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41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44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47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50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53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56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59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33</v>
      </c>
      <c r="E5" s="9"/>
      <c r="F5" s="9"/>
      <c r="G5" s="9"/>
      <c r="H5" s="9"/>
      <c r="I5" s="10" t="s">
        <v>6</v>
      </c>
      <c r="L5" s="11" t="str">
        <f>'G-1'!L5:N5</f>
        <v>45-33</v>
      </c>
      <c r="M5" s="9"/>
      <c r="N5" s="9"/>
      <c r="O5" s="3"/>
      <c r="P5" s="10" t="s">
        <v>8</v>
      </c>
      <c r="S5" s="11" t="s">
        <v>73</v>
      </c>
      <c r="T5" s="9"/>
      <c r="U5" s="9"/>
    </row>
    <row r="6" ht="12.75" customHeight="1">
      <c r="A6" s="10" t="s">
        <v>10</v>
      </c>
      <c r="D6" s="12" t="s">
        <v>74</v>
      </c>
      <c r="E6" s="13"/>
      <c r="F6" s="13"/>
      <c r="G6" s="13"/>
      <c r="H6" s="13"/>
      <c r="I6" s="10" t="s">
        <v>12</v>
      </c>
      <c r="L6" s="14">
        <v>1.0</v>
      </c>
      <c r="M6" s="13"/>
      <c r="N6" s="13"/>
      <c r="O6" s="15"/>
      <c r="P6" s="10" t="s">
        <v>13</v>
      </c>
      <c r="S6" s="16">
        <f>'G-1'!S6:U6</f>
        <v>43985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3.0</v>
      </c>
      <c r="C10" s="28"/>
      <c r="D10" s="28"/>
      <c r="E10" s="28"/>
      <c r="F10" s="29">
        <f t="shared" ref="F10:F22" si="1">B10</f>
        <v>3</v>
      </c>
      <c r="G10" s="30"/>
      <c r="H10" s="31" t="s">
        <v>23</v>
      </c>
      <c r="I10" s="28">
        <v>2.0</v>
      </c>
      <c r="J10" s="28"/>
      <c r="K10" s="28"/>
      <c r="L10" s="28"/>
      <c r="M10" s="29">
        <f t="shared" ref="M10:M22" si="2">I10</f>
        <v>2</v>
      </c>
      <c r="N10" s="32">
        <f>F20+F21+F22+M10</f>
        <v>8</v>
      </c>
      <c r="O10" s="31" t="s">
        <v>24</v>
      </c>
      <c r="P10" s="28">
        <v>3.0</v>
      </c>
      <c r="Q10" s="28"/>
      <c r="R10" s="28"/>
      <c r="S10" s="28"/>
      <c r="T10" s="29">
        <f t="shared" ref="T10:T21" si="3">P10</f>
        <v>3</v>
      </c>
      <c r="U10" s="78"/>
      <c r="W10" s="4"/>
      <c r="X10" s="4"/>
      <c r="Y10" s="4" t="s">
        <v>75</v>
      </c>
      <c r="Z10" s="79">
        <v>803.5</v>
      </c>
      <c r="AA10" s="4"/>
      <c r="AB10" s="4"/>
    </row>
    <row r="11" ht="24.0" customHeight="1">
      <c r="A11" s="27" t="s">
        <v>25</v>
      </c>
      <c r="B11" s="28">
        <v>3.0</v>
      </c>
      <c r="C11" s="28"/>
      <c r="D11" s="28"/>
      <c r="E11" s="28"/>
      <c r="F11" s="29">
        <f t="shared" si="1"/>
        <v>3</v>
      </c>
      <c r="G11" s="30"/>
      <c r="H11" s="31" t="s">
        <v>26</v>
      </c>
      <c r="I11" s="28">
        <v>1.0</v>
      </c>
      <c r="J11" s="28"/>
      <c r="K11" s="28"/>
      <c r="L11" s="28"/>
      <c r="M11" s="29">
        <f t="shared" si="2"/>
        <v>1</v>
      </c>
      <c r="N11" s="32">
        <f>F21+F22+M10+M11</f>
        <v>7</v>
      </c>
      <c r="O11" s="31" t="s">
        <v>27</v>
      </c>
      <c r="P11" s="28">
        <v>3.0</v>
      </c>
      <c r="Q11" s="28"/>
      <c r="R11" s="28"/>
      <c r="S11" s="28"/>
      <c r="T11" s="29">
        <f t="shared" si="3"/>
        <v>3</v>
      </c>
      <c r="U11" s="30"/>
      <c r="W11" s="4"/>
      <c r="X11" s="4"/>
      <c r="Y11" s="4" t="s">
        <v>76</v>
      </c>
      <c r="Z11" s="79">
        <v>804.5</v>
      </c>
      <c r="AA11" s="4"/>
      <c r="AB11" s="4"/>
    </row>
    <row r="12" ht="24.0" customHeight="1">
      <c r="A12" s="27" t="s">
        <v>28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29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9</v>
      </c>
      <c r="O12" s="31" t="s">
        <v>30</v>
      </c>
      <c r="P12" s="28">
        <v>1.0</v>
      </c>
      <c r="Q12" s="28"/>
      <c r="R12" s="28"/>
      <c r="S12" s="28"/>
      <c r="T12" s="29">
        <f t="shared" si="3"/>
        <v>1</v>
      </c>
      <c r="U12" s="30"/>
      <c r="W12" s="4"/>
      <c r="X12" s="4"/>
      <c r="Y12" s="4" t="s">
        <v>72</v>
      </c>
      <c r="Z12" s="79">
        <v>810.0</v>
      </c>
      <c r="AA12" s="4"/>
      <c r="AB12" s="4"/>
    </row>
    <row r="13" ht="24.0" customHeight="1">
      <c r="A13" s="27" t="s">
        <v>31</v>
      </c>
      <c r="B13" s="28">
        <v>4.0</v>
      </c>
      <c r="C13" s="28"/>
      <c r="D13" s="28"/>
      <c r="E13" s="28"/>
      <c r="F13" s="29">
        <f t="shared" si="1"/>
        <v>4</v>
      </c>
      <c r="G13" s="30">
        <f t="shared" ref="G13:G19" si="4">F10+F11+F12+F13</f>
        <v>13</v>
      </c>
      <c r="H13" s="31" t="s">
        <v>32</v>
      </c>
      <c r="I13" s="28">
        <v>1.0</v>
      </c>
      <c r="J13" s="28"/>
      <c r="K13" s="28"/>
      <c r="L13" s="28"/>
      <c r="M13" s="29">
        <f t="shared" si="2"/>
        <v>1</v>
      </c>
      <c r="N13" s="30">
        <f t="shared" ref="N13:N22" si="5">M10+M11+M12+M13</f>
        <v>7</v>
      </c>
      <c r="O13" s="31" t="s">
        <v>33</v>
      </c>
      <c r="P13" s="28">
        <v>3.0</v>
      </c>
      <c r="Q13" s="28"/>
      <c r="R13" s="28"/>
      <c r="S13" s="28"/>
      <c r="T13" s="29">
        <f t="shared" si="3"/>
        <v>3</v>
      </c>
      <c r="U13" s="30">
        <f t="shared" ref="U13:U21" si="6">T10+T11+T12+T13</f>
        <v>10</v>
      </c>
      <c r="W13" s="4" t="s">
        <v>77</v>
      </c>
      <c r="X13" s="79">
        <v>917.0</v>
      </c>
      <c r="Y13" s="4" t="s">
        <v>78</v>
      </c>
      <c r="Z13" s="79">
        <v>810.5</v>
      </c>
      <c r="AA13" s="4" t="s">
        <v>67</v>
      </c>
      <c r="AB13" s="79">
        <v>0.0</v>
      </c>
    </row>
    <row r="14" ht="24.0" customHeight="1">
      <c r="A14" s="27" t="s">
        <v>34</v>
      </c>
      <c r="B14" s="28">
        <v>2.0</v>
      </c>
      <c r="C14" s="28"/>
      <c r="D14" s="28"/>
      <c r="E14" s="28"/>
      <c r="F14" s="29">
        <f t="shared" si="1"/>
        <v>2</v>
      </c>
      <c r="G14" s="30">
        <f t="shared" si="4"/>
        <v>12</v>
      </c>
      <c r="H14" s="31" t="s">
        <v>35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5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7</v>
      </c>
      <c r="W14" s="4" t="s">
        <v>79</v>
      </c>
      <c r="X14" s="79">
        <v>927.5</v>
      </c>
      <c r="Y14" s="4" t="s">
        <v>80</v>
      </c>
      <c r="Z14" s="79">
        <v>813.0</v>
      </c>
      <c r="AA14" s="4" t="s">
        <v>81</v>
      </c>
      <c r="AB14" s="79">
        <v>0.0</v>
      </c>
    </row>
    <row r="15" ht="24.0" customHeight="1">
      <c r="A15" s="27" t="s">
        <v>37</v>
      </c>
      <c r="B15" s="28">
        <v>3.0</v>
      </c>
      <c r="C15" s="28"/>
      <c r="D15" s="28"/>
      <c r="E15" s="28"/>
      <c r="F15" s="29">
        <f t="shared" si="1"/>
        <v>3</v>
      </c>
      <c r="G15" s="30">
        <f t="shared" si="4"/>
        <v>12</v>
      </c>
      <c r="H15" s="31" t="s">
        <v>38</v>
      </c>
      <c r="I15" s="28">
        <v>0.0</v>
      </c>
      <c r="J15" s="28"/>
      <c r="K15" s="28"/>
      <c r="L15" s="28"/>
      <c r="M15" s="29">
        <f t="shared" si="2"/>
        <v>0</v>
      </c>
      <c r="N15" s="30">
        <f t="shared" si="5"/>
        <v>4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4</v>
      </c>
      <c r="W15" s="4" t="s">
        <v>82</v>
      </c>
      <c r="X15" s="79">
        <v>941.5</v>
      </c>
      <c r="Y15" s="4" t="s">
        <v>83</v>
      </c>
      <c r="Z15" s="79">
        <v>813.5</v>
      </c>
      <c r="AA15" s="4" t="s">
        <v>84</v>
      </c>
      <c r="AB15" s="79">
        <v>0.0</v>
      </c>
    </row>
    <row r="16" ht="24.0" customHeight="1">
      <c r="A16" s="27" t="s">
        <v>40</v>
      </c>
      <c r="B16" s="28">
        <v>2.0</v>
      </c>
      <c r="C16" s="28"/>
      <c r="D16" s="28"/>
      <c r="E16" s="28"/>
      <c r="F16" s="29">
        <f t="shared" si="1"/>
        <v>2</v>
      </c>
      <c r="G16" s="30">
        <f t="shared" si="4"/>
        <v>11</v>
      </c>
      <c r="H16" s="31" t="s">
        <v>41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2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W16" s="4" t="s">
        <v>71</v>
      </c>
      <c r="X16" s="79">
        <v>942.0</v>
      </c>
      <c r="Y16" s="4" t="s">
        <v>66</v>
      </c>
      <c r="Z16" s="79">
        <v>814.0</v>
      </c>
      <c r="AA16" s="4" t="s">
        <v>85</v>
      </c>
      <c r="AB16" s="79">
        <v>0.0</v>
      </c>
    </row>
    <row r="17" ht="24.0" customHeight="1">
      <c r="A17" s="27" t="s">
        <v>43</v>
      </c>
      <c r="B17" s="28">
        <v>1.0</v>
      </c>
      <c r="C17" s="28"/>
      <c r="D17" s="28"/>
      <c r="E17" s="28"/>
      <c r="F17" s="29">
        <f t="shared" si="1"/>
        <v>1</v>
      </c>
      <c r="G17" s="30">
        <f t="shared" si="4"/>
        <v>8</v>
      </c>
      <c r="H17" s="31" t="s">
        <v>44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3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86</v>
      </c>
      <c r="X17" s="79">
        <v>946.0</v>
      </c>
      <c r="Y17" s="4" t="s">
        <v>87</v>
      </c>
      <c r="Z17" s="79">
        <v>816.5</v>
      </c>
      <c r="AA17" s="4" t="s">
        <v>88</v>
      </c>
      <c r="AB17" s="79">
        <v>0.0</v>
      </c>
    </row>
    <row r="18" ht="24.0" customHeight="1">
      <c r="A18" s="27" t="s">
        <v>46</v>
      </c>
      <c r="B18" s="28">
        <v>2.0</v>
      </c>
      <c r="C18" s="28"/>
      <c r="D18" s="28"/>
      <c r="E18" s="28"/>
      <c r="F18" s="29">
        <f t="shared" si="1"/>
        <v>2</v>
      </c>
      <c r="G18" s="30">
        <f t="shared" si="4"/>
        <v>8</v>
      </c>
      <c r="H18" s="31" t="s">
        <v>47</v>
      </c>
      <c r="I18" s="28">
        <v>3.0</v>
      </c>
      <c r="J18" s="28"/>
      <c r="K18" s="28"/>
      <c r="L18" s="28"/>
      <c r="M18" s="29">
        <f t="shared" si="2"/>
        <v>3</v>
      </c>
      <c r="N18" s="30">
        <f t="shared" si="5"/>
        <v>6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89</v>
      </c>
      <c r="X18" s="79">
        <v>963.0</v>
      </c>
      <c r="Y18" s="4" t="s">
        <v>90</v>
      </c>
      <c r="Z18" s="79">
        <v>817.5</v>
      </c>
      <c r="AA18" s="4" t="s">
        <v>91</v>
      </c>
      <c r="AB18" s="79">
        <v>0.0</v>
      </c>
    </row>
    <row r="19" ht="24.0" customHeight="1">
      <c r="A19" s="36" t="s">
        <v>49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7</v>
      </c>
      <c r="H19" s="40" t="s">
        <v>50</v>
      </c>
      <c r="I19" s="35">
        <v>0.0</v>
      </c>
      <c r="J19" s="35"/>
      <c r="K19" s="35"/>
      <c r="L19" s="35"/>
      <c r="M19" s="29">
        <f t="shared" si="2"/>
        <v>0</v>
      </c>
      <c r="N19" s="30">
        <f t="shared" si="5"/>
        <v>6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65</v>
      </c>
      <c r="X19" s="79">
        <v>967.0</v>
      </c>
      <c r="Y19" s="4" t="s">
        <v>92</v>
      </c>
      <c r="Z19" s="79">
        <v>826.0</v>
      </c>
      <c r="AA19" s="4" t="s">
        <v>93</v>
      </c>
      <c r="AB19" s="79">
        <v>0.0</v>
      </c>
    </row>
    <row r="20" ht="24.0" customHeight="1">
      <c r="A20" s="31" t="s">
        <v>52</v>
      </c>
      <c r="B20" s="35">
        <v>2.0</v>
      </c>
      <c r="C20" s="35"/>
      <c r="D20" s="35"/>
      <c r="E20" s="35"/>
      <c r="F20" s="41">
        <f t="shared" si="1"/>
        <v>2</v>
      </c>
      <c r="G20" s="42"/>
      <c r="H20" s="31" t="s">
        <v>53</v>
      </c>
      <c r="I20" s="28">
        <v>0.0</v>
      </c>
      <c r="J20" s="28"/>
      <c r="K20" s="28"/>
      <c r="L20" s="28"/>
      <c r="M20" s="29">
        <f t="shared" si="2"/>
        <v>0</v>
      </c>
      <c r="N20" s="30">
        <f t="shared" si="5"/>
        <v>5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79">
        <v>830.0</v>
      </c>
      <c r="AA20" s="4" t="s">
        <v>95</v>
      </c>
      <c r="AB20" s="79">
        <v>0.0</v>
      </c>
    </row>
    <row r="21" ht="24.0" customHeight="1">
      <c r="A21" s="31" t="s">
        <v>55</v>
      </c>
      <c r="B21" s="28">
        <v>1.0</v>
      </c>
      <c r="C21" s="28"/>
      <c r="D21" s="28"/>
      <c r="E21" s="28"/>
      <c r="F21" s="29">
        <f t="shared" si="1"/>
        <v>1</v>
      </c>
      <c r="G21" s="33"/>
      <c r="H21" s="40" t="s">
        <v>56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5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96</v>
      </c>
      <c r="Z21" s="79">
        <v>839.5</v>
      </c>
      <c r="AA21" s="4" t="s">
        <v>97</v>
      </c>
      <c r="AB21" s="79">
        <v>0.0</v>
      </c>
    </row>
    <row r="22" ht="24.0" customHeight="1">
      <c r="A22" s="31" t="s">
        <v>58</v>
      </c>
      <c r="B22" s="28">
        <v>3.0</v>
      </c>
      <c r="C22" s="28"/>
      <c r="D22" s="28"/>
      <c r="E22" s="28"/>
      <c r="F22" s="29">
        <f t="shared" si="1"/>
        <v>3</v>
      </c>
      <c r="G22" s="30"/>
      <c r="H22" s="36" t="s">
        <v>59</v>
      </c>
      <c r="I22" s="37">
        <v>6.0</v>
      </c>
      <c r="J22" s="37"/>
      <c r="K22" s="37"/>
      <c r="L22" s="37"/>
      <c r="M22" s="29">
        <f t="shared" si="2"/>
        <v>6</v>
      </c>
      <c r="N22" s="39">
        <f t="shared" si="5"/>
        <v>8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98</v>
      </c>
      <c r="Z22" s="79">
        <v>845.5</v>
      </c>
      <c r="AA22" s="4"/>
      <c r="AB22" s="79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13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9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10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71</v>
      </c>
      <c r="G24" s="59"/>
      <c r="H24" s="54"/>
      <c r="I24" s="55"/>
      <c r="J24" s="56" t="s">
        <v>64</v>
      </c>
      <c r="K24" s="57"/>
      <c r="L24" s="57"/>
      <c r="M24" s="58" t="s">
        <v>90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W24" s="4"/>
      <c r="X24" s="4"/>
      <c r="Y24" s="80" t="s">
        <v>64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52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55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58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23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26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29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32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35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38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41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44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47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50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53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56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59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33</v>
      </c>
      <c r="E5" s="9"/>
      <c r="F5" s="9"/>
      <c r="G5" s="9"/>
      <c r="H5" s="9"/>
      <c r="I5" s="10" t="s">
        <v>6</v>
      </c>
      <c r="L5" s="11" t="str">
        <f>'G-1'!L5:N5</f>
        <v>45-33</v>
      </c>
      <c r="M5" s="9"/>
      <c r="N5" s="9"/>
      <c r="O5" s="3"/>
      <c r="P5" s="10" t="s">
        <v>8</v>
      </c>
      <c r="S5" s="11" t="s">
        <v>99</v>
      </c>
      <c r="T5" s="9"/>
      <c r="U5" s="9"/>
    </row>
    <row r="6" ht="12.75" customHeight="1">
      <c r="A6" s="10" t="s">
        <v>10</v>
      </c>
      <c r="D6" s="12" t="s">
        <v>70</v>
      </c>
      <c r="E6" s="13"/>
      <c r="F6" s="13"/>
      <c r="G6" s="13"/>
      <c r="H6" s="13"/>
      <c r="I6" s="10" t="s">
        <v>12</v>
      </c>
      <c r="L6" s="14">
        <v>1.0</v>
      </c>
      <c r="M6" s="13"/>
      <c r="N6" s="13"/>
      <c r="O6" s="15"/>
      <c r="P6" s="10" t="s">
        <v>13</v>
      </c>
      <c r="S6" s="16">
        <f>'G-1'!S6:U6</f>
        <v>43985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1.0</v>
      </c>
      <c r="C10" s="28"/>
      <c r="D10" s="28"/>
      <c r="E10" s="28"/>
      <c r="F10" s="29">
        <f t="shared" ref="F10:F22" si="1">B10</f>
        <v>1</v>
      </c>
      <c r="G10" s="30"/>
      <c r="H10" s="31" t="s">
        <v>23</v>
      </c>
      <c r="I10" s="28">
        <v>1.0</v>
      </c>
      <c r="J10" s="28"/>
      <c r="K10" s="28"/>
      <c r="L10" s="28"/>
      <c r="M10" s="29">
        <f t="shared" ref="M10:M22" si="2">I10</f>
        <v>1</v>
      </c>
      <c r="N10" s="32">
        <f>F20+F21+F22+M10</f>
        <v>5</v>
      </c>
      <c r="O10" s="31" t="s">
        <v>24</v>
      </c>
      <c r="P10" s="28">
        <v>1.0</v>
      </c>
      <c r="Q10" s="28"/>
      <c r="R10" s="28"/>
      <c r="S10" s="28"/>
      <c r="T10" s="29">
        <f t="shared" ref="T10:T21" si="3">P10</f>
        <v>1</v>
      </c>
      <c r="U10" s="78"/>
      <c r="W10" s="4"/>
      <c r="X10" s="4"/>
      <c r="Y10" s="4" t="s">
        <v>96</v>
      </c>
      <c r="Z10" s="79">
        <v>929.5</v>
      </c>
      <c r="AA10" s="4"/>
      <c r="AB10" s="4"/>
    </row>
    <row r="11" ht="24.0" customHeight="1">
      <c r="A11" s="27" t="s">
        <v>25</v>
      </c>
      <c r="B11" s="28">
        <v>0.0</v>
      </c>
      <c r="C11" s="28"/>
      <c r="D11" s="28"/>
      <c r="E11" s="28"/>
      <c r="F11" s="29">
        <f t="shared" si="1"/>
        <v>0</v>
      </c>
      <c r="G11" s="30"/>
      <c r="H11" s="31" t="s">
        <v>26</v>
      </c>
      <c r="I11" s="28">
        <v>1.0</v>
      </c>
      <c r="J11" s="28"/>
      <c r="K11" s="28"/>
      <c r="L11" s="28"/>
      <c r="M11" s="29">
        <f t="shared" si="2"/>
        <v>1</v>
      </c>
      <c r="N11" s="32">
        <f>F21+F22+M10+M11</f>
        <v>5</v>
      </c>
      <c r="O11" s="31" t="s">
        <v>27</v>
      </c>
      <c r="P11" s="28">
        <v>3.0</v>
      </c>
      <c r="Q11" s="28"/>
      <c r="R11" s="28"/>
      <c r="S11" s="28"/>
      <c r="T11" s="29">
        <f t="shared" si="3"/>
        <v>3</v>
      </c>
      <c r="U11" s="30"/>
      <c r="W11" s="4"/>
      <c r="X11" s="4"/>
      <c r="Y11" s="4" t="s">
        <v>80</v>
      </c>
      <c r="Z11" s="79">
        <v>932.5</v>
      </c>
      <c r="AA11" s="4"/>
      <c r="AB11" s="4"/>
    </row>
    <row r="12" ht="24.0" customHeight="1">
      <c r="A12" s="27" t="s">
        <v>28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29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6</v>
      </c>
      <c r="O12" s="31" t="s">
        <v>30</v>
      </c>
      <c r="P12" s="28">
        <v>1.0</v>
      </c>
      <c r="Q12" s="28"/>
      <c r="R12" s="28"/>
      <c r="S12" s="28"/>
      <c r="T12" s="29">
        <f t="shared" si="3"/>
        <v>1</v>
      </c>
      <c r="U12" s="30"/>
      <c r="W12" s="4"/>
      <c r="X12" s="4"/>
      <c r="Y12" s="4" t="s">
        <v>78</v>
      </c>
      <c r="Z12" s="79">
        <v>944.5</v>
      </c>
      <c r="AA12" s="4"/>
      <c r="AB12" s="4"/>
    </row>
    <row r="13" ht="24.0" customHeight="1">
      <c r="A13" s="27" t="s">
        <v>31</v>
      </c>
      <c r="B13" s="28">
        <v>1.0</v>
      </c>
      <c r="C13" s="28"/>
      <c r="D13" s="28"/>
      <c r="E13" s="28"/>
      <c r="F13" s="29">
        <f t="shared" si="1"/>
        <v>1</v>
      </c>
      <c r="G13" s="30">
        <f t="shared" ref="G13:G19" si="4">F10+F11+F12+F13</f>
        <v>4</v>
      </c>
      <c r="H13" s="31" t="s">
        <v>32</v>
      </c>
      <c r="I13" s="28">
        <v>0.0</v>
      </c>
      <c r="J13" s="28"/>
      <c r="K13" s="28"/>
      <c r="L13" s="28"/>
      <c r="M13" s="29">
        <f t="shared" si="2"/>
        <v>0</v>
      </c>
      <c r="N13" s="30">
        <f t="shared" ref="N13:N22" si="5">M10+M11+M12+M13</f>
        <v>4</v>
      </c>
      <c r="O13" s="31" t="s">
        <v>33</v>
      </c>
      <c r="P13" s="28">
        <v>4.0</v>
      </c>
      <c r="Q13" s="28"/>
      <c r="R13" s="28"/>
      <c r="S13" s="28"/>
      <c r="T13" s="29">
        <f t="shared" si="3"/>
        <v>4</v>
      </c>
      <c r="U13" s="30">
        <f t="shared" ref="U13:U21" si="6">T10+T11+T12+T13</f>
        <v>9</v>
      </c>
      <c r="W13" s="4" t="s">
        <v>65</v>
      </c>
      <c r="X13" s="79">
        <v>1077.5</v>
      </c>
      <c r="Y13" s="4" t="s">
        <v>83</v>
      </c>
      <c r="Z13" s="79">
        <v>950.0</v>
      </c>
      <c r="AA13" s="4" t="s">
        <v>67</v>
      </c>
      <c r="AB13" s="79">
        <v>0.0</v>
      </c>
    </row>
    <row r="14" ht="24.0" customHeight="1">
      <c r="A14" s="27" t="s">
        <v>34</v>
      </c>
      <c r="B14" s="28">
        <v>2.0</v>
      </c>
      <c r="C14" s="28"/>
      <c r="D14" s="28"/>
      <c r="E14" s="28"/>
      <c r="F14" s="29">
        <f t="shared" si="1"/>
        <v>2</v>
      </c>
      <c r="G14" s="30">
        <f t="shared" si="4"/>
        <v>5</v>
      </c>
      <c r="H14" s="31" t="s">
        <v>35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3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8</v>
      </c>
      <c r="W14" s="4" t="s">
        <v>89</v>
      </c>
      <c r="X14" s="79">
        <v>1084.0</v>
      </c>
      <c r="Y14" s="4" t="s">
        <v>90</v>
      </c>
      <c r="Z14" s="79">
        <v>986.0</v>
      </c>
      <c r="AA14" s="4" t="s">
        <v>81</v>
      </c>
      <c r="AB14" s="79">
        <v>0.0</v>
      </c>
    </row>
    <row r="15" ht="24.0" customHeight="1">
      <c r="A15" s="27" t="s">
        <v>37</v>
      </c>
      <c r="B15" s="28">
        <v>0.0</v>
      </c>
      <c r="C15" s="28"/>
      <c r="D15" s="28"/>
      <c r="E15" s="28"/>
      <c r="F15" s="29">
        <f t="shared" si="1"/>
        <v>0</v>
      </c>
      <c r="G15" s="30">
        <f t="shared" si="4"/>
        <v>5</v>
      </c>
      <c r="H15" s="31" t="s">
        <v>38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3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5</v>
      </c>
      <c r="W15" s="4" t="s">
        <v>79</v>
      </c>
      <c r="X15" s="79">
        <v>1088.0</v>
      </c>
      <c r="Y15" s="4" t="s">
        <v>75</v>
      </c>
      <c r="Z15" s="79">
        <v>1007.0</v>
      </c>
      <c r="AA15" s="4" t="s">
        <v>84</v>
      </c>
      <c r="AB15" s="79">
        <v>0.0</v>
      </c>
    </row>
    <row r="16" ht="24.0" customHeight="1">
      <c r="A16" s="27" t="s">
        <v>40</v>
      </c>
      <c r="B16" s="28">
        <v>0.0</v>
      </c>
      <c r="C16" s="28"/>
      <c r="D16" s="28"/>
      <c r="E16" s="28"/>
      <c r="F16" s="29">
        <f t="shared" si="1"/>
        <v>0</v>
      </c>
      <c r="G16" s="30">
        <f t="shared" si="4"/>
        <v>3</v>
      </c>
      <c r="H16" s="31" t="s">
        <v>41</v>
      </c>
      <c r="I16" s="28">
        <v>0.0</v>
      </c>
      <c r="J16" s="28"/>
      <c r="K16" s="28"/>
      <c r="L16" s="28"/>
      <c r="M16" s="29">
        <f t="shared" si="2"/>
        <v>0</v>
      </c>
      <c r="N16" s="30">
        <f t="shared" si="5"/>
        <v>1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4</v>
      </c>
      <c r="W16" s="4" t="s">
        <v>86</v>
      </c>
      <c r="X16" s="79">
        <v>1121.5</v>
      </c>
      <c r="Y16" s="4" t="s">
        <v>87</v>
      </c>
      <c r="Z16" s="79">
        <v>1015.5</v>
      </c>
      <c r="AA16" s="4" t="s">
        <v>85</v>
      </c>
      <c r="AB16" s="79">
        <v>0.0</v>
      </c>
    </row>
    <row r="17" ht="24.0" customHeight="1">
      <c r="A17" s="27" t="s">
        <v>43</v>
      </c>
      <c r="B17" s="28">
        <v>0.0</v>
      </c>
      <c r="C17" s="28"/>
      <c r="D17" s="28"/>
      <c r="E17" s="28"/>
      <c r="F17" s="29">
        <f t="shared" si="1"/>
        <v>0</v>
      </c>
      <c r="G17" s="30">
        <f t="shared" si="4"/>
        <v>2</v>
      </c>
      <c r="H17" s="31" t="s">
        <v>44</v>
      </c>
      <c r="I17" s="28">
        <v>0.0</v>
      </c>
      <c r="J17" s="28"/>
      <c r="K17" s="28"/>
      <c r="L17" s="28"/>
      <c r="M17" s="29">
        <f t="shared" si="2"/>
        <v>0</v>
      </c>
      <c r="N17" s="30">
        <f t="shared" si="5"/>
        <v>1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77</v>
      </c>
      <c r="X17" s="79">
        <v>1162.5</v>
      </c>
      <c r="Y17" s="4" t="s">
        <v>72</v>
      </c>
      <c r="Z17" s="79">
        <v>1028.5</v>
      </c>
      <c r="AA17" s="4" t="s">
        <v>88</v>
      </c>
      <c r="AB17" s="79">
        <v>0.0</v>
      </c>
    </row>
    <row r="18" ht="24.0" customHeight="1">
      <c r="A18" s="27" t="s">
        <v>46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1</v>
      </c>
      <c r="H18" s="31" t="s">
        <v>47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3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82</v>
      </c>
      <c r="X18" s="79">
        <v>1171.0</v>
      </c>
      <c r="Y18" s="4" t="s">
        <v>98</v>
      </c>
      <c r="Z18" s="79">
        <v>1031.0</v>
      </c>
      <c r="AA18" s="4" t="s">
        <v>91</v>
      </c>
      <c r="AB18" s="79">
        <v>0.0</v>
      </c>
    </row>
    <row r="19" ht="24.0" customHeight="1">
      <c r="A19" s="36" t="s">
        <v>49</v>
      </c>
      <c r="B19" s="37">
        <v>0.0</v>
      </c>
      <c r="C19" s="37"/>
      <c r="D19" s="37"/>
      <c r="E19" s="37"/>
      <c r="F19" s="38">
        <f t="shared" si="1"/>
        <v>0</v>
      </c>
      <c r="G19" s="39">
        <f t="shared" si="4"/>
        <v>1</v>
      </c>
      <c r="H19" s="40" t="s">
        <v>50</v>
      </c>
      <c r="I19" s="35">
        <v>0.0</v>
      </c>
      <c r="J19" s="35"/>
      <c r="K19" s="35"/>
      <c r="L19" s="35"/>
      <c r="M19" s="29">
        <f t="shared" si="2"/>
        <v>0</v>
      </c>
      <c r="N19" s="30">
        <f t="shared" si="5"/>
        <v>2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71</v>
      </c>
      <c r="X19" s="79">
        <v>1205.5</v>
      </c>
      <c r="Y19" s="4" t="s">
        <v>92</v>
      </c>
      <c r="Z19" s="79">
        <v>1036.5</v>
      </c>
      <c r="AA19" s="4" t="s">
        <v>93</v>
      </c>
      <c r="AB19" s="79">
        <v>0.0</v>
      </c>
    </row>
    <row r="20" ht="24.0" customHeight="1">
      <c r="A20" s="31" t="s">
        <v>52</v>
      </c>
      <c r="B20" s="35">
        <v>1.0</v>
      </c>
      <c r="C20" s="35"/>
      <c r="D20" s="35"/>
      <c r="E20" s="35"/>
      <c r="F20" s="41">
        <f t="shared" si="1"/>
        <v>1</v>
      </c>
      <c r="G20" s="42"/>
      <c r="H20" s="31" t="s">
        <v>53</v>
      </c>
      <c r="I20" s="28">
        <v>1.0</v>
      </c>
      <c r="J20" s="28"/>
      <c r="K20" s="28"/>
      <c r="L20" s="28"/>
      <c r="M20" s="29">
        <f t="shared" si="2"/>
        <v>1</v>
      </c>
      <c r="N20" s="30">
        <f t="shared" si="5"/>
        <v>3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79">
        <v>1058.5</v>
      </c>
      <c r="AA20" s="4" t="s">
        <v>95</v>
      </c>
      <c r="AB20" s="79">
        <v>0.0</v>
      </c>
    </row>
    <row r="21" ht="24.0" customHeight="1">
      <c r="A21" s="31" t="s">
        <v>55</v>
      </c>
      <c r="B21" s="28">
        <v>1.0</v>
      </c>
      <c r="C21" s="28"/>
      <c r="D21" s="28"/>
      <c r="E21" s="28"/>
      <c r="F21" s="29">
        <f t="shared" si="1"/>
        <v>1</v>
      </c>
      <c r="G21" s="33"/>
      <c r="H21" s="40" t="s">
        <v>56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4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76</v>
      </c>
      <c r="Z21" s="79">
        <v>1091.5</v>
      </c>
      <c r="AA21" s="4" t="s">
        <v>97</v>
      </c>
      <c r="AB21" s="79">
        <v>0.0</v>
      </c>
    </row>
    <row r="22" ht="24.0" customHeight="1">
      <c r="A22" s="31" t="s">
        <v>58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59</v>
      </c>
      <c r="I22" s="37">
        <v>3.0</v>
      </c>
      <c r="J22" s="37"/>
      <c r="K22" s="37"/>
      <c r="L22" s="37"/>
      <c r="M22" s="29">
        <f t="shared" si="2"/>
        <v>3</v>
      </c>
      <c r="N22" s="39">
        <f t="shared" si="5"/>
        <v>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66</v>
      </c>
      <c r="Z22" s="79">
        <v>1132.0</v>
      </c>
      <c r="AA22" s="4"/>
      <c r="AB22" s="79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5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6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9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77</v>
      </c>
      <c r="G24" s="59"/>
      <c r="H24" s="54"/>
      <c r="I24" s="55"/>
      <c r="J24" s="56" t="s">
        <v>64</v>
      </c>
      <c r="K24" s="57"/>
      <c r="L24" s="57"/>
      <c r="M24" s="58" t="s">
        <v>90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W24" s="4"/>
      <c r="X24" s="4"/>
      <c r="Y24" s="80" t="s">
        <v>64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52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55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58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23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26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29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32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35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38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41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44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47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50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53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56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59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100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45 - CR 33</v>
      </c>
      <c r="E6" s="9"/>
      <c r="F6" s="9"/>
      <c r="G6" s="9"/>
      <c r="H6" s="9"/>
      <c r="I6" s="10" t="s">
        <v>6</v>
      </c>
      <c r="L6" s="11" t="str">
        <f>'G-1'!L5:N5</f>
        <v>45-33</v>
      </c>
      <c r="M6" s="9"/>
      <c r="N6" s="9"/>
      <c r="O6" s="3"/>
      <c r="P6" s="10" t="s">
        <v>13</v>
      </c>
      <c r="S6" s="81">
        <f>'G-1'!S6:U6</f>
        <v>43985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101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6" t="s">
        <v>101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6" t="s">
        <v>101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f>'G-1'!B10+'G-2'!B10+'G-3'!B10+'G-4'!B10</f>
        <v>52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26</v>
      </c>
      <c r="G10" s="30"/>
      <c r="H10" s="31" t="s">
        <v>23</v>
      </c>
      <c r="I10" s="28">
        <f>'G-1'!I10+'G-2'!I10+'G-3'!I10+'G-4'!I10</f>
        <v>19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9.5</v>
      </c>
      <c r="N10" s="32">
        <f>F20+F21+F22+M10</f>
        <v>42</v>
      </c>
      <c r="O10" s="31" t="s">
        <v>24</v>
      </c>
      <c r="P10" s="28">
        <f>'G-1'!P10+'G-2'!P10+'G-3'!P10+'G-4'!P10</f>
        <v>68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34</v>
      </c>
      <c r="U10" s="78"/>
      <c r="W10" s="4"/>
      <c r="X10" s="4"/>
      <c r="Y10" s="4" t="s">
        <v>80</v>
      </c>
      <c r="Z10" s="79">
        <v>1745.5</v>
      </c>
      <c r="AA10" s="4"/>
      <c r="AB10" s="4"/>
    </row>
    <row r="11" ht="24.0" customHeight="1">
      <c r="A11" s="27" t="s">
        <v>25</v>
      </c>
      <c r="B11" s="28">
        <f>'G-1'!B11+'G-2'!B11+'G-3'!B11+'G-4'!B11</f>
        <v>61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30.5</v>
      </c>
      <c r="G11" s="30"/>
      <c r="H11" s="31" t="s">
        <v>26</v>
      </c>
      <c r="I11" s="28">
        <f>'G-1'!I11+'G-2'!I11+'G-3'!I11+'G-4'!I11</f>
        <v>15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7.5</v>
      </c>
      <c r="N11" s="32">
        <f>F21+F22+M10+M11</f>
        <v>39</v>
      </c>
      <c r="O11" s="31" t="s">
        <v>27</v>
      </c>
      <c r="P11" s="28">
        <f>'G-1'!P11+'G-2'!P11+'G-3'!P11+'G-4'!P11</f>
        <v>66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33</v>
      </c>
      <c r="U11" s="30"/>
      <c r="W11" s="4"/>
      <c r="X11" s="4"/>
      <c r="Y11" s="4" t="s">
        <v>78</v>
      </c>
      <c r="Z11" s="79">
        <v>1755.0</v>
      </c>
      <c r="AA11" s="4"/>
      <c r="AB11" s="4"/>
    </row>
    <row r="12" ht="24.0" customHeight="1">
      <c r="A12" s="27" t="s">
        <v>28</v>
      </c>
      <c r="B12" s="28">
        <f>'G-1'!B12+'G-2'!B12+'G-3'!B12+'G-4'!B12</f>
        <v>41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20.5</v>
      </c>
      <c r="G12" s="30"/>
      <c r="H12" s="31" t="s">
        <v>29</v>
      </c>
      <c r="I12" s="28">
        <f>'G-1'!I12+'G-2'!I12+'G-3'!I12+'G-4'!I12</f>
        <v>16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8</v>
      </c>
      <c r="N12" s="30">
        <f>F22+M10+M11+M12</f>
        <v>36</v>
      </c>
      <c r="O12" s="31" t="s">
        <v>30</v>
      </c>
      <c r="P12" s="28">
        <f>'G-1'!P12+'G-2'!P12+'G-3'!P12+'G-4'!P12</f>
        <v>49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24.5</v>
      </c>
      <c r="U12" s="30"/>
      <c r="W12" s="4"/>
      <c r="X12" s="4"/>
      <c r="Y12" s="4" t="s">
        <v>83</v>
      </c>
      <c r="Z12" s="79">
        <v>1763.5</v>
      </c>
      <c r="AA12" s="4"/>
      <c r="AB12" s="4"/>
    </row>
    <row r="13" ht="24.0" customHeight="1">
      <c r="A13" s="27" t="s">
        <v>31</v>
      </c>
      <c r="B13" s="28">
        <f>'G-1'!B13+'G-2'!B13+'G-3'!B13+'G-4'!B13</f>
        <v>30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15</v>
      </c>
      <c r="G13" s="30">
        <f t="shared" ref="G13:G19" si="4">F10+F11+F12+F13</f>
        <v>92</v>
      </c>
      <c r="H13" s="31" t="s">
        <v>32</v>
      </c>
      <c r="I13" s="28">
        <f>'G-1'!I13+'G-2'!I13+'G-3'!I13+'G-4'!I13</f>
        <v>15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7.5</v>
      </c>
      <c r="N13" s="30">
        <f t="shared" ref="N13:N22" si="5">M10+M11+M12+M13</f>
        <v>32.5</v>
      </c>
      <c r="O13" s="31" t="s">
        <v>33</v>
      </c>
      <c r="P13" s="28">
        <f>'G-1'!P13+'G-2'!P13+'G-3'!P13+'G-4'!P13</f>
        <v>56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28</v>
      </c>
      <c r="U13" s="30">
        <f t="shared" ref="U13:U21" si="6">T10+T11+T12+T13</f>
        <v>119.5</v>
      </c>
      <c r="W13" s="4" t="s">
        <v>79</v>
      </c>
      <c r="X13" s="79">
        <v>2015.5</v>
      </c>
      <c r="Y13" s="4" t="s">
        <v>96</v>
      </c>
      <c r="Z13" s="79">
        <v>1769.0</v>
      </c>
      <c r="AA13" s="4" t="s">
        <v>67</v>
      </c>
      <c r="AB13" s="79">
        <v>0.0</v>
      </c>
    </row>
    <row r="14" ht="24.0" customHeight="1">
      <c r="A14" s="27" t="s">
        <v>34</v>
      </c>
      <c r="B14" s="28">
        <f>'G-1'!B14+'G-2'!B14+'G-3'!B14+'G-4'!B14</f>
        <v>35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17.5</v>
      </c>
      <c r="G14" s="30">
        <f t="shared" si="4"/>
        <v>83.5</v>
      </c>
      <c r="H14" s="31" t="s">
        <v>35</v>
      </c>
      <c r="I14" s="28">
        <f>'G-1'!I14+'G-2'!I14+'G-3'!I14+'G-4'!I14</f>
        <v>14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7</v>
      </c>
      <c r="N14" s="30">
        <f t="shared" si="5"/>
        <v>30</v>
      </c>
      <c r="O14" s="31" t="s">
        <v>36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85.5</v>
      </c>
      <c r="W14" s="4" t="s">
        <v>65</v>
      </c>
      <c r="X14" s="79">
        <v>2044.5</v>
      </c>
      <c r="Y14" s="4" t="s">
        <v>90</v>
      </c>
      <c r="Z14" s="79">
        <v>1803.5</v>
      </c>
      <c r="AA14" s="4" t="s">
        <v>81</v>
      </c>
      <c r="AB14" s="79">
        <v>0.0</v>
      </c>
    </row>
    <row r="15" ht="24.0" customHeight="1">
      <c r="A15" s="27" t="s">
        <v>37</v>
      </c>
      <c r="B15" s="28">
        <f>'G-1'!B15+'G-2'!B15+'G-3'!B15+'G-4'!B15</f>
        <v>24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12</v>
      </c>
      <c r="G15" s="30">
        <f t="shared" si="4"/>
        <v>65</v>
      </c>
      <c r="H15" s="31" t="s">
        <v>38</v>
      </c>
      <c r="I15" s="28">
        <f>'G-1'!I15+'G-2'!I15+'G-3'!I15+'G-4'!I15</f>
        <v>13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6.5</v>
      </c>
      <c r="N15" s="30">
        <f t="shared" si="5"/>
        <v>29</v>
      </c>
      <c r="O15" s="27" t="s">
        <v>39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52.5</v>
      </c>
      <c r="W15" s="4" t="s">
        <v>89</v>
      </c>
      <c r="X15" s="79">
        <v>2047.0</v>
      </c>
      <c r="Y15" s="4" t="s">
        <v>75</v>
      </c>
      <c r="Z15" s="79">
        <v>1810.5</v>
      </c>
      <c r="AA15" s="4" t="s">
        <v>84</v>
      </c>
      <c r="AB15" s="79">
        <v>0.0</v>
      </c>
    </row>
    <row r="16" ht="24.0" customHeight="1">
      <c r="A16" s="27" t="s">
        <v>40</v>
      </c>
      <c r="B16" s="28">
        <f>'G-1'!B16+'G-2'!B16+'G-3'!B16+'G-4'!B16</f>
        <v>25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12.5</v>
      </c>
      <c r="G16" s="30">
        <f t="shared" si="4"/>
        <v>57</v>
      </c>
      <c r="H16" s="31" t="s">
        <v>41</v>
      </c>
      <c r="I16" s="28">
        <f>'G-1'!I16+'G-2'!I16+'G-3'!I16+'G-4'!I16</f>
        <v>13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6.5</v>
      </c>
      <c r="N16" s="30">
        <f t="shared" si="5"/>
        <v>27.5</v>
      </c>
      <c r="O16" s="31" t="s">
        <v>42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28</v>
      </c>
      <c r="W16" s="4" t="s">
        <v>86</v>
      </c>
      <c r="X16" s="79">
        <v>2067.5</v>
      </c>
      <c r="Y16" s="4" t="s">
        <v>87</v>
      </c>
      <c r="Z16" s="79">
        <v>1832.0</v>
      </c>
      <c r="AA16" s="4" t="s">
        <v>85</v>
      </c>
      <c r="AB16" s="79">
        <v>0.0</v>
      </c>
    </row>
    <row r="17" ht="24.0" customHeight="1">
      <c r="A17" s="27" t="s">
        <v>43</v>
      </c>
      <c r="B17" s="28">
        <f>'G-1'!B17+'G-2'!B17+'G-3'!B17+'G-4'!B17</f>
        <v>32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16</v>
      </c>
      <c r="G17" s="30">
        <f t="shared" si="4"/>
        <v>58</v>
      </c>
      <c r="H17" s="31" t="s">
        <v>44</v>
      </c>
      <c r="I17" s="28">
        <f>'G-1'!I17+'G-2'!I17+'G-3'!I17+'G-4'!I17</f>
        <v>16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8</v>
      </c>
      <c r="N17" s="30">
        <f t="shared" si="5"/>
        <v>28</v>
      </c>
      <c r="O17" s="31" t="s">
        <v>45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77</v>
      </c>
      <c r="X17" s="79">
        <v>2079.5</v>
      </c>
      <c r="Y17" s="4" t="s">
        <v>72</v>
      </c>
      <c r="Z17" s="79">
        <v>1838.5</v>
      </c>
      <c r="AA17" s="4" t="s">
        <v>88</v>
      </c>
      <c r="AB17" s="79">
        <v>0.0</v>
      </c>
    </row>
    <row r="18" ht="24.0" customHeight="1">
      <c r="A18" s="27" t="s">
        <v>46</v>
      </c>
      <c r="B18" s="28">
        <f>'G-1'!B18+'G-2'!B18+'G-3'!B18+'G-4'!B18</f>
        <v>26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13</v>
      </c>
      <c r="G18" s="30">
        <f t="shared" si="4"/>
        <v>53.5</v>
      </c>
      <c r="H18" s="31" t="s">
        <v>47</v>
      </c>
      <c r="I18" s="28">
        <f>'G-1'!I18+'G-2'!I18+'G-3'!I18+'G-4'!I18</f>
        <v>27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13.5</v>
      </c>
      <c r="N18" s="30">
        <f t="shared" si="5"/>
        <v>34.5</v>
      </c>
      <c r="O18" s="31" t="s">
        <v>48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82</v>
      </c>
      <c r="X18" s="79">
        <v>2112.5</v>
      </c>
      <c r="Y18" s="4" t="s">
        <v>92</v>
      </c>
      <c r="Z18" s="79">
        <v>1862.5</v>
      </c>
      <c r="AA18" s="4" t="s">
        <v>91</v>
      </c>
      <c r="AB18" s="79">
        <v>0.0</v>
      </c>
    </row>
    <row r="19" ht="24.0" customHeight="1">
      <c r="A19" s="36" t="s">
        <v>49</v>
      </c>
      <c r="B19" s="37">
        <f>'G-1'!B19+'G-2'!B19+'G-3'!B19+'G-4'!B19</f>
        <v>34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17</v>
      </c>
      <c r="G19" s="39">
        <f t="shared" si="4"/>
        <v>58.5</v>
      </c>
      <c r="H19" s="40" t="s">
        <v>50</v>
      </c>
      <c r="I19" s="28">
        <f>'G-1'!I19+'G-2'!I19+'G-3'!I19+'G-4'!I19</f>
        <v>22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11</v>
      </c>
      <c r="N19" s="30">
        <f t="shared" si="5"/>
        <v>39</v>
      </c>
      <c r="O19" s="31" t="s">
        <v>51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71</v>
      </c>
      <c r="X19" s="79">
        <v>2147.5</v>
      </c>
      <c r="Y19" s="4" t="s">
        <v>98</v>
      </c>
      <c r="Z19" s="79">
        <v>1876.5</v>
      </c>
      <c r="AA19" s="4" t="s">
        <v>93</v>
      </c>
      <c r="AB19" s="79">
        <v>0.0</v>
      </c>
    </row>
    <row r="20" ht="24.0" customHeight="1">
      <c r="A20" s="31" t="s">
        <v>52</v>
      </c>
      <c r="B20" s="35">
        <f>'G-1'!B20+'G-2'!B20+'G-3'!B20+'G-4'!B20</f>
        <v>21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10.5</v>
      </c>
      <c r="G20" s="42"/>
      <c r="H20" s="31" t="s">
        <v>53</v>
      </c>
      <c r="I20" s="28">
        <f>'G-1'!I20+'G-2'!I20+'G-3'!I20+'G-4'!I20</f>
        <v>22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11</v>
      </c>
      <c r="N20" s="30">
        <f t="shared" si="5"/>
        <v>43.5</v>
      </c>
      <c r="O20" s="31" t="s">
        <v>54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94</v>
      </c>
      <c r="Z20" s="79">
        <v>1888.5</v>
      </c>
      <c r="AA20" s="4" t="s">
        <v>95</v>
      </c>
      <c r="AB20" s="79">
        <v>0.0</v>
      </c>
    </row>
    <row r="21" ht="24.0" customHeight="1">
      <c r="A21" s="31" t="s">
        <v>55</v>
      </c>
      <c r="B21" s="28">
        <f>'G-1'!B21+'G-2'!B21+'G-3'!B21+'G-4'!B21</f>
        <v>22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11</v>
      </c>
      <c r="G21" s="33"/>
      <c r="H21" s="40" t="s">
        <v>56</v>
      </c>
      <c r="I21" s="28">
        <f>'G-1'!I21+'G-2'!I21+'G-3'!I21+'G-4'!I21</f>
        <v>30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15</v>
      </c>
      <c r="N21" s="30">
        <f t="shared" si="5"/>
        <v>50.5</v>
      </c>
      <c r="O21" s="36" t="s">
        <v>57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76</v>
      </c>
      <c r="Z21" s="79">
        <v>1896.0</v>
      </c>
      <c r="AA21" s="4" t="s">
        <v>97</v>
      </c>
      <c r="AB21" s="79">
        <v>0.0</v>
      </c>
    </row>
    <row r="22" ht="24.0" customHeight="1">
      <c r="A22" s="31" t="s">
        <v>58</v>
      </c>
      <c r="B22" s="28">
        <f>'G-1'!B22+'G-2'!B22+'G-3'!B22+'G-4'!B22</f>
        <v>22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11</v>
      </c>
      <c r="G22" s="30"/>
      <c r="H22" s="36" t="s">
        <v>59</v>
      </c>
      <c r="I22" s="28">
        <f>'G-1'!I22+'G-2'!I22+'G-3'!I22+'G-4'!I22</f>
        <v>36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18</v>
      </c>
      <c r="N22" s="39">
        <f t="shared" si="5"/>
        <v>55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66</v>
      </c>
      <c r="Z22" s="79">
        <v>1946.0</v>
      </c>
      <c r="AA22" s="4"/>
      <c r="AB22" s="79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92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55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119.5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64</v>
      </c>
      <c r="D24" s="57"/>
      <c r="E24" s="57"/>
      <c r="F24" s="58" t="s">
        <v>71</v>
      </c>
      <c r="G24" s="59"/>
      <c r="H24" s="54"/>
      <c r="I24" s="55"/>
      <c r="J24" s="56" t="s">
        <v>64</v>
      </c>
      <c r="K24" s="57"/>
      <c r="L24" s="57"/>
      <c r="M24" s="58" t="s">
        <v>87</v>
      </c>
      <c r="N24" s="59"/>
      <c r="O24" s="54"/>
      <c r="P24" s="55"/>
      <c r="Q24" s="56" t="s">
        <v>64</v>
      </c>
      <c r="R24" s="57"/>
      <c r="S24" s="57"/>
      <c r="T24" s="58" t="s">
        <v>67</v>
      </c>
      <c r="U24" s="59"/>
      <c r="W24" s="4"/>
      <c r="X24" s="4"/>
      <c r="Y24" s="80" t="s">
        <v>64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68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52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55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58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23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26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29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32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35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38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W53" s="4" t="s">
        <v>41</v>
      </c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W54" s="4" t="s">
        <v>44</v>
      </c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W55" s="4" t="s">
        <v>47</v>
      </c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W56" s="4" t="s">
        <v>50</v>
      </c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W57" s="4" t="s">
        <v>53</v>
      </c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W58" s="4" t="s">
        <v>56</v>
      </c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W59" s="4" t="s">
        <v>59</v>
      </c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102</v>
      </c>
    </row>
    <row r="3" ht="12.75" customHeight="1">
      <c r="A3" s="82"/>
      <c r="B3" s="82"/>
      <c r="C3" s="6"/>
      <c r="D3" s="6"/>
      <c r="E3" s="6"/>
      <c r="F3" s="6"/>
      <c r="G3" s="6"/>
      <c r="H3" s="6"/>
      <c r="I3" s="83"/>
      <c r="J3" s="84"/>
    </row>
    <row r="4" ht="12.75" customHeight="1">
      <c r="A4" s="10" t="s">
        <v>103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45 - CR 33</v>
      </c>
      <c r="D5" s="13"/>
      <c r="E5" s="13"/>
      <c r="F5" s="2"/>
      <c r="G5" s="85"/>
      <c r="H5" s="10" t="s">
        <v>6</v>
      </c>
      <c r="I5" s="86" t="str">
        <f>'G-1'!L5</f>
        <v>45-33</v>
      </c>
      <c r="J5" s="9"/>
    </row>
    <row r="6" ht="12.75" customHeight="1">
      <c r="A6" s="10" t="s">
        <v>104</v>
      </c>
      <c r="C6" s="12" t="s">
        <v>105</v>
      </c>
      <c r="D6" s="13"/>
      <c r="E6" s="13"/>
      <c r="F6" s="2"/>
      <c r="G6" s="85"/>
      <c r="H6" s="10" t="s">
        <v>13</v>
      </c>
      <c r="I6" s="87">
        <f>'G-1'!S6</f>
        <v>43985</v>
      </c>
      <c r="J6" s="13"/>
    </row>
    <row r="7" ht="12.75" customHeight="1">
      <c r="A7" s="2"/>
      <c r="B7" s="2"/>
      <c r="C7" s="88"/>
      <c r="G7" s="6"/>
      <c r="H7" s="88"/>
      <c r="I7" s="89"/>
      <c r="J7" s="6"/>
    </row>
    <row r="8" ht="12.75" customHeight="1">
      <c r="A8" s="90" t="s">
        <v>106</v>
      </c>
      <c r="B8" s="91" t="s">
        <v>107</v>
      </c>
      <c r="C8" s="90" t="s">
        <v>108</v>
      </c>
      <c r="D8" s="91" t="s">
        <v>109</v>
      </c>
      <c r="E8" s="91" t="s">
        <v>18</v>
      </c>
      <c r="F8" s="90" t="s">
        <v>110</v>
      </c>
      <c r="G8" s="90" t="s">
        <v>111</v>
      </c>
      <c r="H8" s="90" t="s">
        <v>112</v>
      </c>
      <c r="I8" s="91" t="s">
        <v>113</v>
      </c>
      <c r="J8" s="92" t="s">
        <v>114</v>
      </c>
    </row>
    <row r="9" ht="12.75" customHeight="1">
      <c r="A9" s="23"/>
      <c r="B9" s="23"/>
      <c r="C9" s="23"/>
      <c r="D9" s="23"/>
      <c r="E9" s="93" t="s">
        <v>20</v>
      </c>
      <c r="F9" s="94" t="s">
        <v>19</v>
      </c>
      <c r="G9" s="94" t="s">
        <v>20</v>
      </c>
      <c r="H9" s="94" t="s">
        <v>21</v>
      </c>
      <c r="I9" s="23"/>
      <c r="J9" s="23"/>
    </row>
    <row r="10" ht="12.75" customHeight="1">
      <c r="A10" s="95" t="s">
        <v>115</v>
      </c>
      <c r="B10" s="96">
        <v>2.0</v>
      </c>
      <c r="C10" s="88"/>
      <c r="D10" s="97" t="s">
        <v>116</v>
      </c>
      <c r="E10" s="33">
        <v>0.0</v>
      </c>
      <c r="F10" s="33"/>
      <c r="G10" s="33"/>
      <c r="H10" s="33"/>
      <c r="I10" s="33">
        <f t="shared" ref="I10:I45" si="1">E10</f>
        <v>0</v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117</v>
      </c>
      <c r="D11" s="100" t="s">
        <v>118</v>
      </c>
      <c r="E11" s="101">
        <v>30.0</v>
      </c>
      <c r="F11" s="101"/>
      <c r="G11" s="101"/>
      <c r="H11" s="101"/>
      <c r="I11" s="101">
        <f t="shared" si="1"/>
        <v>30</v>
      </c>
      <c r="J11" s="102">
        <f>IF(I11=0,"0,00",I11/SUM(I10:I12)*100)</f>
        <v>96.77419355</v>
      </c>
    </row>
    <row r="12" ht="12.75" customHeight="1">
      <c r="A12" s="99"/>
      <c r="B12" s="99"/>
      <c r="C12" s="103" t="s">
        <v>65</v>
      </c>
      <c r="D12" s="104" t="s">
        <v>119</v>
      </c>
      <c r="E12" s="42">
        <v>1.0</v>
      </c>
      <c r="F12" s="42"/>
      <c r="G12" s="42"/>
      <c r="H12" s="42"/>
      <c r="I12" s="105">
        <f t="shared" si="1"/>
        <v>1</v>
      </c>
      <c r="J12" s="106">
        <f>IF(I12=0,"0,00",I12/SUM(I10:I12)*100)</f>
        <v>3.225806452</v>
      </c>
    </row>
    <row r="13" ht="12.75" customHeight="1">
      <c r="A13" s="99"/>
      <c r="B13" s="99"/>
      <c r="C13" s="107"/>
      <c r="D13" s="97" t="s">
        <v>116</v>
      </c>
      <c r="E13" s="33">
        <v>0.0</v>
      </c>
      <c r="F13" s="33"/>
      <c r="G13" s="33"/>
      <c r="H13" s="33"/>
      <c r="I13" s="33">
        <f t="shared" si="1"/>
        <v>0</v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120</v>
      </c>
      <c r="D14" s="100" t="s">
        <v>118</v>
      </c>
      <c r="E14" s="101">
        <v>49.0</v>
      </c>
      <c r="F14" s="101"/>
      <c r="G14" s="101"/>
      <c r="H14" s="101"/>
      <c r="I14" s="101">
        <f t="shared" si="1"/>
        <v>49</v>
      </c>
      <c r="J14" s="102">
        <f>IF(I14=0,"0,00",I14/SUM(I13:I15)*100)</f>
        <v>85.96491228</v>
      </c>
    </row>
    <row r="15" ht="12.75" customHeight="1">
      <c r="A15" s="99"/>
      <c r="B15" s="99"/>
      <c r="C15" s="103" t="s">
        <v>66</v>
      </c>
      <c r="D15" s="104" t="s">
        <v>119</v>
      </c>
      <c r="E15" s="42">
        <v>8.0</v>
      </c>
      <c r="F15" s="42"/>
      <c r="G15" s="42"/>
      <c r="H15" s="42"/>
      <c r="I15" s="105">
        <f t="shared" si="1"/>
        <v>8</v>
      </c>
      <c r="J15" s="106">
        <f>IF(I15=0,"0,00",I15/SUM(I13:I15)*100)</f>
        <v>14.03508772</v>
      </c>
    </row>
    <row r="16" ht="12.75" customHeight="1">
      <c r="A16" s="99"/>
      <c r="B16" s="99"/>
      <c r="C16" s="107"/>
      <c r="D16" s="97" t="s">
        <v>116</v>
      </c>
      <c r="E16" s="33">
        <v>0.0</v>
      </c>
      <c r="F16" s="33"/>
      <c r="G16" s="33"/>
      <c r="H16" s="33"/>
      <c r="I16" s="33">
        <f t="shared" si="1"/>
        <v>0</v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121</v>
      </c>
      <c r="D17" s="100" t="s">
        <v>118</v>
      </c>
      <c r="E17" s="101">
        <v>186.0</v>
      </c>
      <c r="F17" s="101"/>
      <c r="G17" s="101"/>
      <c r="H17" s="101"/>
      <c r="I17" s="101">
        <f t="shared" si="1"/>
        <v>186</v>
      </c>
      <c r="J17" s="102">
        <f>IF(I17=0,"0,00",I17/SUM(I16:I18)*100)</f>
        <v>95.87628866</v>
      </c>
    </row>
    <row r="18" ht="12.75" customHeight="1">
      <c r="A18" s="23"/>
      <c r="B18" s="23"/>
      <c r="C18" s="103" t="s">
        <v>67</v>
      </c>
      <c r="D18" s="104" t="s">
        <v>119</v>
      </c>
      <c r="E18" s="42">
        <v>8.0</v>
      </c>
      <c r="F18" s="42"/>
      <c r="G18" s="42"/>
      <c r="H18" s="42"/>
      <c r="I18" s="105">
        <f t="shared" si="1"/>
        <v>8</v>
      </c>
      <c r="J18" s="106">
        <f>IF(I18=0,"0,00",I18/SUM(I16:I18)*100)</f>
        <v>4.12371134</v>
      </c>
    </row>
    <row r="19" ht="12.75" customHeight="1">
      <c r="A19" s="95" t="s">
        <v>122</v>
      </c>
      <c r="B19" s="96">
        <v>2.0</v>
      </c>
      <c r="C19" s="108"/>
      <c r="D19" s="97" t="s">
        <v>116</v>
      </c>
      <c r="E19" s="33">
        <v>0.0</v>
      </c>
      <c r="F19" s="33"/>
      <c r="G19" s="33"/>
      <c r="H19" s="33"/>
      <c r="I19" s="33">
        <f t="shared" si="1"/>
        <v>0</v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117</v>
      </c>
      <c r="D20" s="100" t="s">
        <v>118</v>
      </c>
      <c r="E20" s="101">
        <v>139.0</v>
      </c>
      <c r="F20" s="101"/>
      <c r="G20" s="101"/>
      <c r="H20" s="101"/>
      <c r="I20" s="101">
        <f t="shared" si="1"/>
        <v>139</v>
      </c>
      <c r="J20" s="102">
        <f>IF(I20=0,"0,00",I20/SUM(I19:I21)*100)</f>
        <v>97.2027972</v>
      </c>
    </row>
    <row r="21" ht="12.75" customHeight="1">
      <c r="A21" s="99"/>
      <c r="B21" s="99"/>
      <c r="C21" s="103" t="s">
        <v>71</v>
      </c>
      <c r="D21" s="104" t="s">
        <v>119</v>
      </c>
      <c r="E21" s="42">
        <v>4.0</v>
      </c>
      <c r="F21" s="42"/>
      <c r="G21" s="42"/>
      <c r="H21" s="42"/>
      <c r="I21" s="105">
        <f t="shared" si="1"/>
        <v>4</v>
      </c>
      <c r="J21" s="106">
        <f>IF(I21=0,"0,00",I21/SUM(I19:I21)*100)</f>
        <v>2.797202797</v>
      </c>
    </row>
    <row r="22" ht="12.75" customHeight="1">
      <c r="A22" s="99"/>
      <c r="B22" s="99"/>
      <c r="C22" s="107"/>
      <c r="D22" s="97" t="s">
        <v>116</v>
      </c>
      <c r="E22" s="33">
        <v>0.0</v>
      </c>
      <c r="F22" s="33"/>
      <c r="G22" s="33"/>
      <c r="H22" s="33"/>
      <c r="I22" s="33">
        <f t="shared" si="1"/>
        <v>0</v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120</v>
      </c>
      <c r="D23" s="100" t="s">
        <v>118</v>
      </c>
      <c r="E23" s="101">
        <v>43.0</v>
      </c>
      <c r="F23" s="101"/>
      <c r="G23" s="101"/>
      <c r="H23" s="101"/>
      <c r="I23" s="101">
        <f t="shared" si="1"/>
        <v>43</v>
      </c>
      <c r="J23" s="102">
        <f>IF(I23=0,"0,00",I23/SUM(I22:I24)*100)</f>
        <v>95.55555556</v>
      </c>
    </row>
    <row r="24" ht="12.75" customHeight="1">
      <c r="A24" s="99"/>
      <c r="B24" s="99"/>
      <c r="C24" s="103" t="s">
        <v>72</v>
      </c>
      <c r="D24" s="104" t="s">
        <v>119</v>
      </c>
      <c r="E24" s="42">
        <v>2.0</v>
      </c>
      <c r="F24" s="42"/>
      <c r="G24" s="42"/>
      <c r="H24" s="42"/>
      <c r="I24" s="105">
        <f t="shared" si="1"/>
        <v>2</v>
      </c>
      <c r="J24" s="106">
        <f>IF(I24=0,"0,00",I24/SUM(I22:I24)*100)</f>
        <v>4.444444444</v>
      </c>
    </row>
    <row r="25" ht="12.75" customHeight="1">
      <c r="A25" s="99"/>
      <c r="B25" s="99"/>
      <c r="C25" s="107"/>
      <c r="D25" s="97" t="s">
        <v>116</v>
      </c>
      <c r="E25" s="33">
        <v>0.0</v>
      </c>
      <c r="F25" s="33"/>
      <c r="G25" s="33"/>
      <c r="H25" s="33"/>
      <c r="I25" s="33">
        <f t="shared" si="1"/>
        <v>0</v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121</v>
      </c>
      <c r="D26" s="100" t="s">
        <v>118</v>
      </c>
      <c r="E26" s="101">
        <v>25.0</v>
      </c>
      <c r="F26" s="101"/>
      <c r="G26" s="101"/>
      <c r="H26" s="101"/>
      <c r="I26" s="101">
        <f t="shared" si="1"/>
        <v>25</v>
      </c>
      <c r="J26" s="102">
        <f>IF(I26=0,"0,00",I26/SUM(I25:I27)*100)</f>
        <v>96.15384615</v>
      </c>
    </row>
    <row r="27" ht="12.75" customHeight="1">
      <c r="A27" s="23"/>
      <c r="B27" s="23"/>
      <c r="C27" s="103" t="s">
        <v>67</v>
      </c>
      <c r="D27" s="104" t="s">
        <v>119</v>
      </c>
      <c r="E27" s="42">
        <v>1.0</v>
      </c>
      <c r="F27" s="42"/>
      <c r="G27" s="42"/>
      <c r="H27" s="42"/>
      <c r="I27" s="105">
        <f t="shared" si="1"/>
        <v>1</v>
      </c>
      <c r="J27" s="106">
        <f>IF(I27=0,"0,00",I27/SUM(I25:I27)*100)</f>
        <v>3.846153846</v>
      </c>
    </row>
    <row r="28" ht="12.75" customHeight="1">
      <c r="A28" s="95" t="s">
        <v>123</v>
      </c>
      <c r="B28" s="96">
        <v>3.0</v>
      </c>
      <c r="C28" s="108"/>
      <c r="D28" s="97" t="s">
        <v>116</v>
      </c>
      <c r="E28" s="33">
        <v>0.0</v>
      </c>
      <c r="F28" s="33"/>
      <c r="G28" s="33"/>
      <c r="H28" s="33"/>
      <c r="I28" s="33">
        <f t="shared" si="1"/>
        <v>0</v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117</v>
      </c>
      <c r="D29" s="100" t="s">
        <v>118</v>
      </c>
      <c r="E29" s="101">
        <v>13.0</v>
      </c>
      <c r="F29" s="101"/>
      <c r="G29" s="101"/>
      <c r="H29" s="101"/>
      <c r="I29" s="101">
        <f t="shared" si="1"/>
        <v>13</v>
      </c>
      <c r="J29" s="102">
        <f>IF(I29=0,"0,00",I29/SUM(I28:I30)*100)</f>
        <v>100</v>
      </c>
    </row>
    <row r="30" ht="12.75" customHeight="1">
      <c r="A30" s="99"/>
      <c r="B30" s="99"/>
      <c r="C30" s="103" t="s">
        <v>71</v>
      </c>
      <c r="D30" s="104" t="s">
        <v>119</v>
      </c>
      <c r="E30" s="42">
        <v>0.0</v>
      </c>
      <c r="F30" s="42"/>
      <c r="G30" s="42"/>
      <c r="H30" s="42"/>
      <c r="I30" s="105">
        <f t="shared" si="1"/>
        <v>0</v>
      </c>
      <c r="J30" s="106" t="str">
        <f>IF(I30=0,"0,00",I30/SUM(I28:I30)*100)</f>
        <v>0,00</v>
      </c>
    </row>
    <row r="31" ht="12.75" customHeight="1">
      <c r="A31" s="99"/>
      <c r="B31" s="99"/>
      <c r="C31" s="107"/>
      <c r="D31" s="97" t="s">
        <v>116</v>
      </c>
      <c r="E31" s="33">
        <v>0.0</v>
      </c>
      <c r="F31" s="33"/>
      <c r="G31" s="33"/>
      <c r="H31" s="33"/>
      <c r="I31" s="33">
        <f t="shared" si="1"/>
        <v>0</v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120</v>
      </c>
      <c r="D32" s="100" t="s">
        <v>118</v>
      </c>
      <c r="E32" s="101">
        <v>9.0</v>
      </c>
      <c r="F32" s="101"/>
      <c r="G32" s="101"/>
      <c r="H32" s="101"/>
      <c r="I32" s="101">
        <f t="shared" si="1"/>
        <v>9</v>
      </c>
      <c r="J32" s="102">
        <f>IF(I32=0,"0,00",I32/SUM(I31:I33)*100)</f>
        <v>100</v>
      </c>
    </row>
    <row r="33" ht="12.75" customHeight="1">
      <c r="A33" s="99"/>
      <c r="B33" s="99"/>
      <c r="C33" s="103" t="s">
        <v>90</v>
      </c>
      <c r="D33" s="104" t="s">
        <v>119</v>
      </c>
      <c r="E33" s="42">
        <v>0.0</v>
      </c>
      <c r="F33" s="42"/>
      <c r="G33" s="42"/>
      <c r="H33" s="42"/>
      <c r="I33" s="105">
        <f t="shared" si="1"/>
        <v>0</v>
      </c>
      <c r="J33" s="106" t="str">
        <f>IF(I33=0,"0,00",I33/SUM(I31:I33)*100)</f>
        <v>0,00</v>
      </c>
    </row>
    <row r="34" ht="12.75" customHeight="1">
      <c r="A34" s="99"/>
      <c r="B34" s="99"/>
      <c r="C34" s="107"/>
      <c r="D34" s="97" t="s">
        <v>116</v>
      </c>
      <c r="E34" s="33">
        <v>0.0</v>
      </c>
      <c r="F34" s="33"/>
      <c r="G34" s="33"/>
      <c r="H34" s="33"/>
      <c r="I34" s="33">
        <f t="shared" si="1"/>
        <v>0</v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121</v>
      </c>
      <c r="D35" s="100" t="s">
        <v>118</v>
      </c>
      <c r="E35" s="101">
        <v>9.0</v>
      </c>
      <c r="F35" s="101"/>
      <c r="G35" s="101"/>
      <c r="H35" s="101"/>
      <c r="I35" s="101">
        <f t="shared" si="1"/>
        <v>9</v>
      </c>
      <c r="J35" s="102">
        <f>IF(I35=0,"0,00",I35/SUM(I34:I36)*100)</f>
        <v>90</v>
      </c>
    </row>
    <row r="36" ht="12.75" customHeight="1">
      <c r="A36" s="23"/>
      <c r="B36" s="23"/>
      <c r="C36" s="103" t="s">
        <v>67</v>
      </c>
      <c r="D36" s="104" t="s">
        <v>119</v>
      </c>
      <c r="E36" s="42">
        <v>1.0</v>
      </c>
      <c r="F36" s="42"/>
      <c r="G36" s="42"/>
      <c r="H36" s="42"/>
      <c r="I36" s="105">
        <f t="shared" si="1"/>
        <v>1</v>
      </c>
      <c r="J36" s="106">
        <f>IF(I36=0,"0,00",I36/SUM(I34:I36)*100)</f>
        <v>10</v>
      </c>
    </row>
    <row r="37" ht="12.75" customHeight="1">
      <c r="A37" s="95" t="s">
        <v>124</v>
      </c>
      <c r="B37" s="96">
        <v>2.0</v>
      </c>
      <c r="C37" s="108"/>
      <c r="D37" s="97" t="s">
        <v>116</v>
      </c>
      <c r="E37" s="33">
        <v>0.0</v>
      </c>
      <c r="F37" s="33"/>
      <c r="G37" s="33"/>
      <c r="H37" s="33"/>
      <c r="I37" s="33">
        <f t="shared" si="1"/>
        <v>0</v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117</v>
      </c>
      <c r="D38" s="100" t="s">
        <v>118</v>
      </c>
      <c r="E38" s="101">
        <v>4.0</v>
      </c>
      <c r="F38" s="101"/>
      <c r="G38" s="101"/>
      <c r="H38" s="101"/>
      <c r="I38" s="101">
        <f t="shared" si="1"/>
        <v>4</v>
      </c>
      <c r="J38" s="102">
        <f>IF(I38=0,"0,00",I38/SUM(I37:I39)*100)</f>
        <v>80</v>
      </c>
    </row>
    <row r="39" ht="12.75" customHeight="1">
      <c r="A39" s="99"/>
      <c r="B39" s="99"/>
      <c r="C39" s="103" t="s">
        <v>77</v>
      </c>
      <c r="D39" s="104" t="s">
        <v>119</v>
      </c>
      <c r="E39" s="42">
        <v>1.0</v>
      </c>
      <c r="F39" s="42"/>
      <c r="G39" s="42"/>
      <c r="H39" s="42"/>
      <c r="I39" s="105">
        <f t="shared" si="1"/>
        <v>1</v>
      </c>
      <c r="J39" s="106">
        <f>IF(I39=0,"0,00",I39/SUM(I37:I39)*100)</f>
        <v>20</v>
      </c>
    </row>
    <row r="40" ht="12.75" customHeight="1">
      <c r="A40" s="99"/>
      <c r="B40" s="99"/>
      <c r="C40" s="107"/>
      <c r="D40" s="97" t="s">
        <v>116</v>
      </c>
      <c r="E40" s="33">
        <v>0.0</v>
      </c>
      <c r="F40" s="33"/>
      <c r="G40" s="33"/>
      <c r="H40" s="33"/>
      <c r="I40" s="33">
        <f t="shared" si="1"/>
        <v>0</v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120</v>
      </c>
      <c r="D41" s="100" t="s">
        <v>118</v>
      </c>
      <c r="E41" s="101">
        <v>4.0</v>
      </c>
      <c r="F41" s="101"/>
      <c r="G41" s="101"/>
      <c r="H41" s="101"/>
      <c r="I41" s="101">
        <f t="shared" si="1"/>
        <v>4</v>
      </c>
      <c r="J41" s="102">
        <f>IF(I41=0,"0,00",I41/SUM(I40:I42)*100)</f>
        <v>66.66666667</v>
      </c>
    </row>
    <row r="42" ht="12.75" customHeight="1">
      <c r="A42" s="99"/>
      <c r="B42" s="99"/>
      <c r="C42" s="103" t="s">
        <v>90</v>
      </c>
      <c r="D42" s="104" t="s">
        <v>119</v>
      </c>
      <c r="E42" s="42">
        <v>2.0</v>
      </c>
      <c r="F42" s="42"/>
      <c r="G42" s="42"/>
      <c r="H42" s="42"/>
      <c r="I42" s="105">
        <f t="shared" si="1"/>
        <v>2</v>
      </c>
      <c r="J42" s="106">
        <f>IF(I42=0,"0,00",I42/SUM(I40:I42)*100)</f>
        <v>33.33333333</v>
      </c>
    </row>
    <row r="43" ht="12.75" customHeight="1">
      <c r="A43" s="99"/>
      <c r="B43" s="99"/>
      <c r="C43" s="107"/>
      <c r="D43" s="97" t="s">
        <v>116</v>
      </c>
      <c r="E43" s="33">
        <v>0.0</v>
      </c>
      <c r="F43" s="33"/>
      <c r="G43" s="33"/>
      <c r="H43" s="33"/>
      <c r="I43" s="33">
        <f t="shared" si="1"/>
        <v>0</v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121</v>
      </c>
      <c r="D44" s="100" t="s">
        <v>118</v>
      </c>
      <c r="E44" s="101">
        <v>9.0</v>
      </c>
      <c r="F44" s="101"/>
      <c r="G44" s="101"/>
      <c r="H44" s="101"/>
      <c r="I44" s="101">
        <f t="shared" si="1"/>
        <v>9</v>
      </c>
      <c r="J44" s="102">
        <f>IF(I44=0,"0,00",I44/SUM(I43:I45)*100)</f>
        <v>100</v>
      </c>
    </row>
    <row r="45" ht="12.75" customHeight="1">
      <c r="A45" s="23"/>
      <c r="B45" s="23"/>
      <c r="C45" s="109" t="s">
        <v>67</v>
      </c>
      <c r="D45" s="104" t="s">
        <v>119</v>
      </c>
      <c r="E45" s="42">
        <v>0.0</v>
      </c>
      <c r="F45" s="42"/>
      <c r="G45" s="42"/>
      <c r="H45" s="42"/>
      <c r="I45" s="110">
        <f t="shared" si="1"/>
        <v>0</v>
      </c>
      <c r="J45" s="106" t="str">
        <f>IF(I45=0,"0,00",I45/SUM(I43:I45)*100)</f>
        <v>0,00</v>
      </c>
    </row>
    <row r="46" ht="12.75" customHeight="1">
      <c r="A46" s="111"/>
      <c r="B46" s="7"/>
      <c r="C46" s="112"/>
      <c r="D46" s="18"/>
      <c r="E46" s="18"/>
      <c r="F46" s="113"/>
      <c r="G46" s="113"/>
      <c r="H46" s="113"/>
      <c r="I46" s="113"/>
      <c r="J46" s="114"/>
    </row>
    <row r="47" ht="12.75" customHeight="1">
      <c r="A47" s="64" t="s">
        <v>68</v>
      </c>
      <c r="B47" s="64"/>
      <c r="C47" s="115"/>
      <c r="D47" s="115"/>
      <c r="E47" s="115"/>
      <c r="F47" s="115"/>
      <c r="G47" s="116"/>
      <c r="H47" s="116"/>
      <c r="I47" s="116"/>
      <c r="J47" s="116"/>
    </row>
    <row r="48" ht="12.75" customHeight="1">
      <c r="A48" s="65"/>
      <c r="B48" s="65"/>
      <c r="C48" s="65"/>
      <c r="D48" s="65"/>
      <c r="E48" s="65"/>
      <c r="F48" s="65"/>
      <c r="G48" s="117"/>
      <c r="H48" s="117"/>
      <c r="I48" s="117"/>
      <c r="J48" s="117"/>
    </row>
    <row r="49" ht="12.75" customHeight="1">
      <c r="A49" s="65"/>
      <c r="B49" s="65"/>
      <c r="C49" s="65"/>
      <c r="D49" s="65"/>
      <c r="E49" s="65"/>
      <c r="F49" s="65"/>
      <c r="G49" s="117"/>
      <c r="H49" s="117"/>
      <c r="I49" s="117"/>
      <c r="J49" s="117"/>
    </row>
    <row r="50" ht="12.75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19"/>
      <c r="B1" s="120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</row>
    <row r="2" ht="12.75" customHeight="1">
      <c r="A2" s="121"/>
      <c r="B2" s="121"/>
      <c r="C2" s="121"/>
      <c r="D2" s="121"/>
      <c r="E2" s="121"/>
      <c r="F2" s="121"/>
      <c r="G2" s="121"/>
      <c r="H2" s="121"/>
      <c r="I2" s="119"/>
      <c r="J2" s="119"/>
      <c r="K2" s="119"/>
      <c r="L2" s="119"/>
      <c r="M2" s="122" t="s">
        <v>125</v>
      </c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</row>
    <row r="3" ht="12.75" customHeight="1">
      <c r="A3" s="121"/>
      <c r="B3" s="121"/>
      <c r="C3" s="121"/>
      <c r="D3" s="121"/>
      <c r="E3" s="121"/>
      <c r="F3" s="121"/>
      <c r="G3" s="121"/>
      <c r="H3" s="121"/>
      <c r="I3" s="119"/>
      <c r="J3" s="119"/>
      <c r="K3" s="119"/>
      <c r="L3" s="119"/>
      <c r="M3" s="122" t="s">
        <v>126</v>
      </c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</row>
    <row r="4" ht="12.75" customHeight="1">
      <c r="A4" s="121"/>
      <c r="B4" s="121"/>
      <c r="C4" s="121"/>
      <c r="D4" s="121"/>
      <c r="E4" s="121"/>
      <c r="F4" s="121"/>
      <c r="G4" s="121"/>
      <c r="H4" s="121"/>
      <c r="I4" s="119"/>
      <c r="J4" s="119"/>
      <c r="K4" s="119"/>
      <c r="L4" s="119"/>
      <c r="M4" s="122" t="s">
        <v>127</v>
      </c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</row>
    <row r="5" ht="12.75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</row>
    <row r="6" ht="12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</row>
    <row r="7" ht="12.75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</row>
    <row r="8" ht="12.75" customHeight="1">
      <c r="A8" s="123" t="s">
        <v>128</v>
      </c>
      <c r="C8" s="124" t="s">
        <v>129</v>
      </c>
      <c r="D8" s="9"/>
      <c r="E8" s="9"/>
      <c r="F8" s="9"/>
      <c r="G8" s="9"/>
      <c r="H8" s="9"/>
      <c r="I8" s="119"/>
      <c r="J8" s="119"/>
      <c r="K8" s="119"/>
      <c r="L8" s="123" t="s">
        <v>130</v>
      </c>
      <c r="O8" s="124" t="str">
        <f>'G-1'!D5</f>
        <v>CL 45 - CR 33</v>
      </c>
      <c r="P8" s="9"/>
      <c r="Q8" s="9"/>
      <c r="R8" s="9"/>
      <c r="S8" s="9"/>
      <c r="T8" s="119"/>
      <c r="U8" s="119"/>
      <c r="V8" s="123" t="s">
        <v>131</v>
      </c>
      <c r="Y8" s="124" t="s">
        <v>132</v>
      </c>
      <c r="Z8" s="9"/>
      <c r="AA8" s="9"/>
      <c r="AB8" s="119"/>
      <c r="AC8" s="119"/>
      <c r="AD8" s="119"/>
      <c r="AE8" s="119"/>
      <c r="AF8" s="119"/>
      <c r="AG8" s="119"/>
      <c r="AH8" s="123" t="s">
        <v>133</v>
      </c>
      <c r="AJ8" s="125">
        <f>'G-1'!S6</f>
        <v>43985</v>
      </c>
      <c r="AK8" s="9"/>
      <c r="AL8" s="9"/>
      <c r="AM8" s="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</row>
    <row r="9" ht="12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</row>
    <row r="10" ht="12.75" customHeight="1">
      <c r="A10" s="119"/>
      <c r="B10" s="119"/>
      <c r="C10" s="119"/>
      <c r="D10" s="126" t="s">
        <v>60</v>
      </c>
      <c r="E10" s="9"/>
      <c r="F10" s="9"/>
      <c r="G10" s="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6" t="s">
        <v>134</v>
      </c>
      <c r="T10" s="9"/>
      <c r="U10" s="9"/>
      <c r="V10" s="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26" t="s">
        <v>63</v>
      </c>
      <c r="AI10" s="9"/>
      <c r="AJ10" s="9"/>
      <c r="AK10" s="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</row>
    <row r="11" ht="16.5" customHeight="1">
      <c r="A11" s="127" t="s">
        <v>135</v>
      </c>
      <c r="B11" s="128">
        <v>0.3229166666666667</v>
      </c>
      <c r="C11" s="128">
        <v>0.3333333333333333</v>
      </c>
      <c r="D11" s="128">
        <v>0.34375</v>
      </c>
      <c r="E11" s="128">
        <v>0.3541666666666667</v>
      </c>
      <c r="F11" s="128">
        <v>0.3645833333333333</v>
      </c>
      <c r="G11" s="128">
        <v>0.375</v>
      </c>
      <c r="H11" s="128">
        <v>0.3854166666666667</v>
      </c>
      <c r="I11" s="128">
        <v>0.3958333333333333</v>
      </c>
      <c r="J11" s="128">
        <v>0.40625</v>
      </c>
      <c r="K11" s="128">
        <v>0.4166666666666667</v>
      </c>
      <c r="L11" s="119"/>
      <c r="M11" s="128">
        <v>0.46875</v>
      </c>
      <c r="N11" s="128">
        <v>0.4791666666666667</v>
      </c>
      <c r="O11" s="128">
        <v>0.4895833333333333</v>
      </c>
      <c r="P11" s="128">
        <v>0.5</v>
      </c>
      <c r="Q11" s="128">
        <v>0.5104166666666666</v>
      </c>
      <c r="R11" s="128">
        <v>0.5208333333333334</v>
      </c>
      <c r="S11" s="128">
        <v>0.53125</v>
      </c>
      <c r="T11" s="128">
        <v>0.5416666666666666</v>
      </c>
      <c r="U11" s="128">
        <v>0.5520833333333334</v>
      </c>
      <c r="V11" s="128">
        <v>0.5625</v>
      </c>
      <c r="W11" s="128">
        <v>0.5729166666666666</v>
      </c>
      <c r="X11" s="128">
        <v>0.5833333333333334</v>
      </c>
      <c r="Y11" s="128">
        <v>0.59375</v>
      </c>
      <c r="Z11" s="128">
        <v>0.6041666666666666</v>
      </c>
      <c r="AA11" s="128">
        <v>0.6145833333333334</v>
      </c>
      <c r="AB11" s="128">
        <v>0.625</v>
      </c>
      <c r="AC11" s="119"/>
      <c r="AD11" s="128">
        <v>0.6770833333333334</v>
      </c>
      <c r="AE11" s="128">
        <v>0.6875</v>
      </c>
      <c r="AF11" s="128">
        <v>0.6979166666666666</v>
      </c>
      <c r="AG11" s="128">
        <v>0.7083333333333334</v>
      </c>
      <c r="AH11" s="128">
        <v>0.71875</v>
      </c>
      <c r="AI11" s="128">
        <v>0.7291666666666666</v>
      </c>
      <c r="AJ11" s="128">
        <v>0.7395833333333334</v>
      </c>
      <c r="AK11" s="128">
        <v>0.75</v>
      </c>
      <c r="AL11" s="128">
        <v>0.7604166666666666</v>
      </c>
      <c r="AM11" s="128">
        <v>0.7708333333333334</v>
      </c>
      <c r="AN11" s="128">
        <v>0.78125</v>
      </c>
      <c r="AO11" s="128">
        <v>0.7916666666666666</v>
      </c>
      <c r="AP11" s="129"/>
      <c r="AQ11" s="119"/>
      <c r="AR11" s="128">
        <v>0.3229166666666667</v>
      </c>
      <c r="AS11" s="128">
        <v>0.3333333333333333</v>
      </c>
      <c r="AT11" s="128">
        <v>0.34375</v>
      </c>
      <c r="AU11" s="128">
        <v>0.3541666666666667</v>
      </c>
      <c r="AV11" s="128">
        <v>0.3645833333333333</v>
      </c>
      <c r="AW11" s="128">
        <v>0.375</v>
      </c>
      <c r="AX11" s="128">
        <v>0.3854166666666667</v>
      </c>
      <c r="AY11" s="128">
        <v>0.3958333333333333</v>
      </c>
      <c r="AZ11" s="128">
        <v>0.40625</v>
      </c>
      <c r="BA11" s="128">
        <v>0.4166666666666667</v>
      </c>
      <c r="BB11" s="128">
        <v>0.46875</v>
      </c>
      <c r="BC11" s="128">
        <v>0.4791666666666667</v>
      </c>
      <c r="BD11" s="128">
        <v>0.4895833333333333</v>
      </c>
      <c r="BE11" s="128">
        <v>0.5</v>
      </c>
      <c r="BF11" s="128">
        <v>0.5104166666666666</v>
      </c>
      <c r="BG11" s="128">
        <v>0.5208333333333334</v>
      </c>
      <c r="BH11" s="128">
        <v>0.53125</v>
      </c>
      <c r="BI11" s="128">
        <v>0.5416666666666666</v>
      </c>
      <c r="BJ11" s="128">
        <v>0.5520833333333334</v>
      </c>
      <c r="BK11" s="128">
        <v>0.5625</v>
      </c>
      <c r="BL11" s="128">
        <v>0.5729166666666666</v>
      </c>
      <c r="BM11" s="128">
        <v>0.5833333333333334</v>
      </c>
      <c r="BN11" s="128">
        <v>0.59375</v>
      </c>
      <c r="BO11" s="128">
        <v>0.6041666666666666</v>
      </c>
      <c r="BP11" s="128">
        <v>0.6145833333333334</v>
      </c>
      <c r="BQ11" s="128">
        <v>0.625</v>
      </c>
      <c r="BR11" s="128">
        <v>0.6770833333333334</v>
      </c>
      <c r="BS11" s="128">
        <v>0.6875</v>
      </c>
      <c r="BT11" s="128">
        <v>0.6979166666666666</v>
      </c>
      <c r="BU11" s="128">
        <v>0.7083333333333334</v>
      </c>
      <c r="BV11" s="128">
        <v>0.71875</v>
      </c>
      <c r="BW11" s="128">
        <v>0.7291666666666666</v>
      </c>
      <c r="BX11" s="128">
        <v>0.7395833333333334</v>
      </c>
      <c r="BY11" s="128">
        <v>0.75</v>
      </c>
      <c r="BZ11" s="128">
        <v>0.7604166666666666</v>
      </c>
      <c r="CA11" s="128">
        <v>0.7708333333333334</v>
      </c>
      <c r="CB11" s="128">
        <v>0.78125</v>
      </c>
      <c r="CC11" s="128">
        <v>0.7916666666666666</v>
      </c>
    </row>
    <row r="12" ht="12.75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30" t="s">
        <v>136</v>
      </c>
      <c r="U12" s="13"/>
      <c r="V12" s="131">
        <v>1.0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27"/>
      <c r="AS12" s="127"/>
      <c r="AT12" s="127"/>
      <c r="AU12" s="132">
        <f t="shared" ref="AU12:BA12" si="1">E14</f>
        <v>24</v>
      </c>
      <c r="AV12" s="132">
        <f t="shared" si="1"/>
        <v>24</v>
      </c>
      <c r="AW12" s="132">
        <f t="shared" si="1"/>
        <v>23</v>
      </c>
      <c r="AX12" s="132">
        <f t="shared" si="1"/>
        <v>21</v>
      </c>
      <c r="AY12" s="132">
        <f t="shared" si="1"/>
        <v>27</v>
      </c>
      <c r="AZ12" s="132">
        <f t="shared" si="1"/>
        <v>27</v>
      </c>
      <c r="BA12" s="132">
        <f t="shared" si="1"/>
        <v>31</v>
      </c>
      <c r="BB12" s="127"/>
      <c r="BC12" s="127"/>
      <c r="BD12" s="127"/>
      <c r="BE12" s="132">
        <f t="shared" ref="BE12:BQ12" si="2">P14</f>
        <v>26</v>
      </c>
      <c r="BF12" s="132">
        <f t="shared" si="2"/>
        <v>27</v>
      </c>
      <c r="BG12" s="132">
        <f t="shared" si="2"/>
        <v>25</v>
      </c>
      <c r="BH12" s="132">
        <f t="shared" si="2"/>
        <v>30</v>
      </c>
      <c r="BI12" s="132">
        <f t="shared" si="2"/>
        <v>28</v>
      </c>
      <c r="BJ12" s="132">
        <f t="shared" si="2"/>
        <v>24</v>
      </c>
      <c r="BK12" s="132">
        <f t="shared" si="2"/>
        <v>25</v>
      </c>
      <c r="BL12" s="132">
        <f t="shared" si="2"/>
        <v>24</v>
      </c>
      <c r="BM12" s="132">
        <f t="shared" si="2"/>
        <v>30</v>
      </c>
      <c r="BN12" s="132">
        <f t="shared" si="2"/>
        <v>41</v>
      </c>
      <c r="BO12" s="132">
        <f t="shared" si="2"/>
        <v>47</v>
      </c>
      <c r="BP12" s="132">
        <f t="shared" si="2"/>
        <v>54</v>
      </c>
      <c r="BQ12" s="132">
        <f t="shared" si="2"/>
        <v>57</v>
      </c>
      <c r="BR12" s="127"/>
      <c r="BS12" s="127"/>
      <c r="BT12" s="127"/>
      <c r="BU12" s="132">
        <f t="shared" ref="BU12:CC12" si="3">AG14</f>
        <v>194</v>
      </c>
      <c r="BV12" s="132">
        <f t="shared" si="3"/>
        <v>135</v>
      </c>
      <c r="BW12" s="132">
        <f t="shared" si="3"/>
        <v>81</v>
      </c>
      <c r="BX12" s="132">
        <f t="shared" si="3"/>
        <v>43</v>
      </c>
      <c r="BY12" s="132">
        <f t="shared" si="3"/>
        <v>0</v>
      </c>
      <c r="BZ12" s="132">
        <f t="shared" si="3"/>
        <v>0</v>
      </c>
      <c r="CA12" s="132">
        <f t="shared" si="3"/>
        <v>0</v>
      </c>
      <c r="CB12" s="132">
        <f t="shared" si="3"/>
        <v>0</v>
      </c>
      <c r="CC12" s="132">
        <f t="shared" si="3"/>
        <v>0</v>
      </c>
    </row>
    <row r="13" ht="16.5" customHeight="1">
      <c r="A13" s="132" t="s">
        <v>137</v>
      </c>
      <c r="B13" s="133">
        <f>'G-1'!F10</f>
        <v>5</v>
      </c>
      <c r="C13" s="133">
        <f>'G-1'!F11</f>
        <v>9</v>
      </c>
      <c r="D13" s="133">
        <f>'G-1'!F12</f>
        <v>6</v>
      </c>
      <c r="E13" s="133">
        <f>'G-1'!F13</f>
        <v>4</v>
      </c>
      <c r="F13" s="133">
        <f>'G-1'!F14</f>
        <v>5</v>
      </c>
      <c r="G13" s="133">
        <f>'G-1'!F15</f>
        <v>8</v>
      </c>
      <c r="H13" s="133">
        <f>'G-1'!F16</f>
        <v>4</v>
      </c>
      <c r="I13" s="133">
        <f>'G-1'!F17</f>
        <v>10</v>
      </c>
      <c r="J13" s="133">
        <f>'G-1'!F18</f>
        <v>5</v>
      </c>
      <c r="K13" s="133">
        <f>'G-1'!F19</f>
        <v>12</v>
      </c>
      <c r="L13" s="79"/>
      <c r="M13" s="133">
        <f>'G-1'!F20</f>
        <v>8</v>
      </c>
      <c r="N13" s="133">
        <f>'G-1'!F21</f>
        <v>7</v>
      </c>
      <c r="O13" s="133">
        <f>'G-1'!F22</f>
        <v>3</v>
      </c>
      <c r="P13" s="133">
        <f>'G-1'!M10</f>
        <v>8</v>
      </c>
      <c r="Q13" s="133">
        <f>'G-1'!M11</f>
        <v>9</v>
      </c>
      <c r="R13" s="133">
        <f>'G-1'!M12</f>
        <v>5</v>
      </c>
      <c r="S13" s="133">
        <f>'G-1'!M13</f>
        <v>8</v>
      </c>
      <c r="T13" s="133">
        <f>'G-1'!M14</f>
        <v>6</v>
      </c>
      <c r="U13" s="133">
        <f>'G-1'!M15</f>
        <v>5</v>
      </c>
      <c r="V13" s="133">
        <f>'G-1'!M16</f>
        <v>6</v>
      </c>
      <c r="W13" s="133">
        <f>'G-1'!M17</f>
        <v>7</v>
      </c>
      <c r="X13" s="133">
        <f>'G-1'!M18</f>
        <v>12</v>
      </c>
      <c r="Y13" s="133">
        <f>'G-1'!M19</f>
        <v>16</v>
      </c>
      <c r="Z13" s="133">
        <f>'G-1'!M20</f>
        <v>12</v>
      </c>
      <c r="AA13" s="133">
        <f>'G-1'!M21</f>
        <v>14</v>
      </c>
      <c r="AB13" s="133">
        <f>'G-1'!M22</f>
        <v>15</v>
      </c>
      <c r="AC13" s="79"/>
      <c r="AD13" s="133">
        <f>'G-1'!T10</f>
        <v>59</v>
      </c>
      <c r="AE13" s="133">
        <f>'G-1'!T11</f>
        <v>54</v>
      </c>
      <c r="AF13" s="133">
        <f>'G-1'!T12</f>
        <v>38</v>
      </c>
      <c r="AG13" s="133">
        <f>'G-1'!T13</f>
        <v>43</v>
      </c>
      <c r="AH13" s="133" t="str">
        <f>'G-1'!T14</f>
        <v/>
      </c>
      <c r="AI13" s="133" t="str">
        <f>'G-1'!T15</f>
        <v/>
      </c>
      <c r="AJ13" s="133" t="str">
        <f>'G-1'!T16</f>
        <v/>
      </c>
      <c r="AK13" s="133" t="str">
        <f>'G-1'!T17</f>
        <v/>
      </c>
      <c r="AL13" s="133" t="str">
        <f>'G-1'!T18</f>
        <v/>
      </c>
      <c r="AM13" s="133" t="str">
        <f>'G-1'!T19</f>
        <v/>
      </c>
      <c r="AN13" s="133" t="str">
        <f>'G-1'!T20</f>
        <v/>
      </c>
      <c r="AO13" s="133" t="str">
        <f>'G-1'!T21</f>
        <v/>
      </c>
      <c r="AP13" s="134"/>
      <c r="AQ13" s="134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4"/>
      <c r="CB13" s="134"/>
      <c r="CC13" s="134"/>
    </row>
    <row r="14" ht="16.5" customHeight="1">
      <c r="A14" s="132" t="s">
        <v>138</v>
      </c>
      <c r="B14" s="133"/>
      <c r="C14" s="133"/>
      <c r="D14" s="133"/>
      <c r="E14" s="133">
        <f t="shared" ref="E14:K14" si="4">B13+C13+D13+E13</f>
        <v>24</v>
      </c>
      <c r="F14" s="133">
        <f t="shared" si="4"/>
        <v>24</v>
      </c>
      <c r="G14" s="133">
        <f t="shared" si="4"/>
        <v>23</v>
      </c>
      <c r="H14" s="133">
        <f t="shared" si="4"/>
        <v>21</v>
      </c>
      <c r="I14" s="133">
        <f t="shared" si="4"/>
        <v>27</v>
      </c>
      <c r="J14" s="133">
        <f t="shared" si="4"/>
        <v>27</v>
      </c>
      <c r="K14" s="133">
        <f t="shared" si="4"/>
        <v>31</v>
      </c>
      <c r="L14" s="79"/>
      <c r="M14" s="133"/>
      <c r="N14" s="133"/>
      <c r="O14" s="133"/>
      <c r="P14" s="133">
        <f t="shared" ref="P14:AB14" si="5">M13+N13+O13+P13</f>
        <v>26</v>
      </c>
      <c r="Q14" s="133">
        <f t="shared" si="5"/>
        <v>27</v>
      </c>
      <c r="R14" s="133">
        <f t="shared" si="5"/>
        <v>25</v>
      </c>
      <c r="S14" s="133">
        <f t="shared" si="5"/>
        <v>30</v>
      </c>
      <c r="T14" s="133">
        <f t="shared" si="5"/>
        <v>28</v>
      </c>
      <c r="U14" s="133">
        <f t="shared" si="5"/>
        <v>24</v>
      </c>
      <c r="V14" s="133">
        <f t="shared" si="5"/>
        <v>25</v>
      </c>
      <c r="W14" s="133">
        <f t="shared" si="5"/>
        <v>24</v>
      </c>
      <c r="X14" s="133">
        <f t="shared" si="5"/>
        <v>30</v>
      </c>
      <c r="Y14" s="133">
        <f t="shared" si="5"/>
        <v>41</v>
      </c>
      <c r="Z14" s="133">
        <f t="shared" si="5"/>
        <v>47</v>
      </c>
      <c r="AA14" s="133">
        <f t="shared" si="5"/>
        <v>54</v>
      </c>
      <c r="AB14" s="133">
        <f t="shared" si="5"/>
        <v>57</v>
      </c>
      <c r="AC14" s="79"/>
      <c r="AD14" s="133"/>
      <c r="AE14" s="133"/>
      <c r="AF14" s="133"/>
      <c r="AG14" s="133">
        <f t="shared" ref="AG14:AO14" si="6">AD13+AE13+AF13+AG13</f>
        <v>194</v>
      </c>
      <c r="AH14" s="133">
        <f t="shared" si="6"/>
        <v>135</v>
      </c>
      <c r="AI14" s="133">
        <f t="shared" si="6"/>
        <v>81</v>
      </c>
      <c r="AJ14" s="133">
        <f t="shared" si="6"/>
        <v>43</v>
      </c>
      <c r="AK14" s="133">
        <f t="shared" si="6"/>
        <v>0</v>
      </c>
      <c r="AL14" s="133">
        <f t="shared" si="6"/>
        <v>0</v>
      </c>
      <c r="AM14" s="133">
        <f t="shared" si="6"/>
        <v>0</v>
      </c>
      <c r="AN14" s="133">
        <f t="shared" si="6"/>
        <v>0</v>
      </c>
      <c r="AO14" s="133">
        <f t="shared" si="6"/>
        <v>0</v>
      </c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</row>
    <row r="15" ht="16.5" customHeight="1">
      <c r="A15" s="127" t="s">
        <v>139</v>
      </c>
      <c r="B15" s="135"/>
      <c r="C15" s="136" t="s">
        <v>140</v>
      </c>
      <c r="D15" s="137">
        <f>DIRECCIONALIDAD!J10/100</f>
        <v>0</v>
      </c>
      <c r="E15" s="136"/>
      <c r="F15" s="136" t="s">
        <v>141</v>
      </c>
      <c r="G15" s="137">
        <f>DIRECCIONALIDAD!J11/100</f>
        <v>0.9677419355</v>
      </c>
      <c r="H15" s="136"/>
      <c r="I15" s="136" t="s">
        <v>142</v>
      </c>
      <c r="J15" s="137">
        <f>DIRECCIONALIDAD!J12/100</f>
        <v>0.03225806452</v>
      </c>
      <c r="K15" s="138"/>
      <c r="L15" s="4"/>
      <c r="M15" s="135"/>
      <c r="N15" s="136"/>
      <c r="O15" s="136" t="s">
        <v>140</v>
      </c>
      <c r="P15" s="137">
        <f>DIRECCIONALIDAD!J13/100</f>
        <v>0</v>
      </c>
      <c r="Q15" s="136"/>
      <c r="R15" s="136"/>
      <c r="S15" s="136"/>
      <c r="T15" s="136" t="s">
        <v>141</v>
      </c>
      <c r="U15" s="137">
        <f>DIRECCIONALIDAD!J14/100</f>
        <v>0.8596491228</v>
      </c>
      <c r="V15" s="136"/>
      <c r="W15" s="136"/>
      <c r="X15" s="136"/>
      <c r="Y15" s="136" t="s">
        <v>142</v>
      </c>
      <c r="Z15" s="137">
        <f>DIRECCIONALIDAD!J15/100</f>
        <v>0.1403508772</v>
      </c>
      <c r="AA15" s="136"/>
      <c r="AB15" s="138"/>
      <c r="AC15" s="4"/>
      <c r="AD15" s="135"/>
      <c r="AE15" s="136" t="s">
        <v>140</v>
      </c>
      <c r="AF15" s="137">
        <f>DIRECCIONALIDAD!J16/100</f>
        <v>0</v>
      </c>
      <c r="AG15" s="136"/>
      <c r="AH15" s="136"/>
      <c r="AI15" s="136"/>
      <c r="AJ15" s="136" t="s">
        <v>141</v>
      </c>
      <c r="AK15" s="137">
        <f>DIRECCIONALIDAD!J17/100</f>
        <v>0.9587628866</v>
      </c>
      <c r="AL15" s="136"/>
      <c r="AM15" s="136"/>
      <c r="AN15" s="136" t="s">
        <v>142</v>
      </c>
      <c r="AO15" s="139">
        <f>DIRECCIONALIDAD!J18/100</f>
        <v>0.0412371134</v>
      </c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</row>
    <row r="16" ht="16.5" customHeight="1">
      <c r="A16" s="140" t="s">
        <v>143</v>
      </c>
      <c r="B16" s="141">
        <f>MAX(B14:K14)</f>
        <v>31</v>
      </c>
      <c r="C16" s="136" t="s">
        <v>140</v>
      </c>
      <c r="D16" s="142">
        <f>+B16*D15</f>
        <v>0</v>
      </c>
      <c r="E16" s="136"/>
      <c r="F16" s="136" t="s">
        <v>141</v>
      </c>
      <c r="G16" s="142">
        <f>+B16*G15</f>
        <v>30</v>
      </c>
      <c r="H16" s="136"/>
      <c r="I16" s="136" t="s">
        <v>142</v>
      </c>
      <c r="J16" s="142">
        <f>+B16*J15</f>
        <v>1</v>
      </c>
      <c r="K16" s="138"/>
      <c r="L16" s="4"/>
      <c r="M16" s="141">
        <f>MAX(M14:AB14)</f>
        <v>57</v>
      </c>
      <c r="N16" s="136"/>
      <c r="O16" s="136" t="s">
        <v>140</v>
      </c>
      <c r="P16" s="143">
        <f>+M16*P15</f>
        <v>0</v>
      </c>
      <c r="Q16" s="136"/>
      <c r="R16" s="136"/>
      <c r="S16" s="136"/>
      <c r="T16" s="136" t="s">
        <v>141</v>
      </c>
      <c r="U16" s="143">
        <f>+M16*U15</f>
        <v>49</v>
      </c>
      <c r="V16" s="136"/>
      <c r="W16" s="136"/>
      <c r="X16" s="136"/>
      <c r="Y16" s="136" t="s">
        <v>142</v>
      </c>
      <c r="Z16" s="143">
        <f>+M16*Z15</f>
        <v>8</v>
      </c>
      <c r="AA16" s="136"/>
      <c r="AB16" s="138"/>
      <c r="AC16" s="4"/>
      <c r="AD16" s="141">
        <f>MAX(AD14:AO14)</f>
        <v>194</v>
      </c>
      <c r="AE16" s="136" t="s">
        <v>140</v>
      </c>
      <c r="AF16" s="142">
        <f>+AD16*AF15</f>
        <v>0</v>
      </c>
      <c r="AG16" s="136"/>
      <c r="AH16" s="136"/>
      <c r="AI16" s="136"/>
      <c r="AJ16" s="136" t="s">
        <v>141</v>
      </c>
      <c r="AK16" s="142">
        <f>+AD16*AK15</f>
        <v>186</v>
      </c>
      <c r="AL16" s="136"/>
      <c r="AM16" s="136"/>
      <c r="AN16" s="136" t="s">
        <v>142</v>
      </c>
      <c r="AO16" s="144">
        <f>+AD16*AO15</f>
        <v>8</v>
      </c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</row>
    <row r="17" ht="16.5" customHeight="1">
      <c r="A17" s="11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5" t="s">
        <v>136</v>
      </c>
      <c r="U17" s="13"/>
      <c r="V17" s="146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</row>
    <row r="18" ht="16.5" customHeight="1">
      <c r="A18" s="132" t="s">
        <v>137</v>
      </c>
      <c r="B18" s="133">
        <f>'G-2'!F10</f>
        <v>43</v>
      </c>
      <c r="C18" s="133">
        <f>'G-2'!F11</f>
        <v>49</v>
      </c>
      <c r="D18" s="133">
        <f>'G-2'!F12</f>
        <v>30</v>
      </c>
      <c r="E18" s="133">
        <f>'G-2'!F13</f>
        <v>21</v>
      </c>
      <c r="F18" s="133">
        <f>'G-2'!F14</f>
        <v>26</v>
      </c>
      <c r="G18" s="133">
        <f>'G-2'!F15</f>
        <v>13</v>
      </c>
      <c r="H18" s="133">
        <f>'G-2'!F16</f>
        <v>19</v>
      </c>
      <c r="I18" s="133">
        <f>'G-2'!F17</f>
        <v>21</v>
      </c>
      <c r="J18" s="133">
        <f>'G-2'!F18</f>
        <v>18</v>
      </c>
      <c r="K18" s="133">
        <f>'G-2'!F19</f>
        <v>20</v>
      </c>
      <c r="L18" s="79"/>
      <c r="M18" s="133">
        <f>'G-2'!F20</f>
        <v>10</v>
      </c>
      <c r="N18" s="133">
        <f>'G-2'!F21</f>
        <v>13</v>
      </c>
      <c r="O18" s="133">
        <f>'G-2'!F22</f>
        <v>14</v>
      </c>
      <c r="P18" s="133">
        <f>'G-2'!M10</f>
        <v>8</v>
      </c>
      <c r="Q18" s="133">
        <f>'G-2'!M11</f>
        <v>4</v>
      </c>
      <c r="R18" s="133">
        <f>'G-2'!M12</f>
        <v>6</v>
      </c>
      <c r="S18" s="133">
        <f>'G-2'!M13</f>
        <v>6</v>
      </c>
      <c r="T18" s="133">
        <f>'G-2'!M14</f>
        <v>8</v>
      </c>
      <c r="U18" s="133">
        <f>'G-2'!M15</f>
        <v>7</v>
      </c>
      <c r="V18" s="133">
        <f>'G-2'!M16</f>
        <v>6</v>
      </c>
      <c r="W18" s="133">
        <f>'G-2'!M17</f>
        <v>7</v>
      </c>
      <c r="X18" s="133">
        <f>'G-2'!M18</f>
        <v>10</v>
      </c>
      <c r="Y18" s="133">
        <f>'G-2'!M19</f>
        <v>6</v>
      </c>
      <c r="Z18" s="133">
        <f>'G-2'!M20</f>
        <v>9</v>
      </c>
      <c r="AA18" s="133">
        <f>'G-2'!M21</f>
        <v>13</v>
      </c>
      <c r="AB18" s="133">
        <f>'G-2'!M22</f>
        <v>12</v>
      </c>
      <c r="AC18" s="79"/>
      <c r="AD18" s="133">
        <f>'G-2'!T10</f>
        <v>5</v>
      </c>
      <c r="AE18" s="133">
        <f>'G-2'!T11</f>
        <v>6</v>
      </c>
      <c r="AF18" s="133">
        <f>'G-2'!T12</f>
        <v>9</v>
      </c>
      <c r="AG18" s="133">
        <f>'G-2'!T13</f>
        <v>6</v>
      </c>
      <c r="AH18" s="133" t="str">
        <f>'G-2'!T14</f>
        <v/>
      </c>
      <c r="AI18" s="133" t="str">
        <f>'G-2'!T15</f>
        <v/>
      </c>
      <c r="AJ18" s="133" t="str">
        <f>'G-2'!T16</f>
        <v/>
      </c>
      <c r="AK18" s="133" t="str">
        <f>'G-2'!T17</f>
        <v/>
      </c>
      <c r="AL18" s="133" t="str">
        <f>'G-2'!T18</f>
        <v/>
      </c>
      <c r="AM18" s="133" t="str">
        <f>'G-2'!T19</f>
        <v/>
      </c>
      <c r="AN18" s="133" t="str">
        <f>'G-2'!T20</f>
        <v/>
      </c>
      <c r="AO18" s="133" t="str">
        <f>'G-2'!T21</f>
        <v/>
      </c>
      <c r="AP18" s="134"/>
      <c r="AQ18" s="134"/>
      <c r="AR18" s="134"/>
      <c r="AS18" s="134"/>
      <c r="AT18" s="134"/>
      <c r="AU18" s="134">
        <f t="shared" ref="AU18:BA18" si="7">E19</f>
        <v>143</v>
      </c>
      <c r="AV18" s="134">
        <f t="shared" si="7"/>
        <v>126</v>
      </c>
      <c r="AW18" s="134">
        <f t="shared" si="7"/>
        <v>90</v>
      </c>
      <c r="AX18" s="134">
        <f t="shared" si="7"/>
        <v>79</v>
      </c>
      <c r="AY18" s="134">
        <f t="shared" si="7"/>
        <v>79</v>
      </c>
      <c r="AZ18" s="134">
        <f t="shared" si="7"/>
        <v>71</v>
      </c>
      <c r="BA18" s="134">
        <f t="shared" si="7"/>
        <v>78</v>
      </c>
      <c r="BB18" s="134"/>
      <c r="BC18" s="134"/>
      <c r="BD18" s="134"/>
      <c r="BE18" s="134">
        <f t="shared" ref="BE18:BQ18" si="8">P19</f>
        <v>45</v>
      </c>
      <c r="BF18" s="134">
        <f t="shared" si="8"/>
        <v>39</v>
      </c>
      <c r="BG18" s="134">
        <f t="shared" si="8"/>
        <v>32</v>
      </c>
      <c r="BH18" s="134">
        <f t="shared" si="8"/>
        <v>24</v>
      </c>
      <c r="BI18" s="134">
        <f t="shared" si="8"/>
        <v>24</v>
      </c>
      <c r="BJ18" s="134">
        <f t="shared" si="8"/>
        <v>27</v>
      </c>
      <c r="BK18" s="134">
        <f t="shared" si="8"/>
        <v>27</v>
      </c>
      <c r="BL18" s="134">
        <f t="shared" si="8"/>
        <v>28</v>
      </c>
      <c r="BM18" s="134">
        <f t="shared" si="8"/>
        <v>30</v>
      </c>
      <c r="BN18" s="134">
        <f t="shared" si="8"/>
        <v>29</v>
      </c>
      <c r="BO18" s="134">
        <f t="shared" si="8"/>
        <v>32</v>
      </c>
      <c r="BP18" s="134">
        <f t="shared" si="8"/>
        <v>38</v>
      </c>
      <c r="BQ18" s="134">
        <f t="shared" si="8"/>
        <v>40</v>
      </c>
      <c r="BR18" s="134"/>
      <c r="BS18" s="134"/>
      <c r="BT18" s="134"/>
      <c r="BU18" s="134">
        <f t="shared" ref="BU18:CC18" si="9">AG19</f>
        <v>26</v>
      </c>
      <c r="BV18" s="134">
        <f t="shared" si="9"/>
        <v>21</v>
      </c>
      <c r="BW18" s="134">
        <f t="shared" si="9"/>
        <v>15</v>
      </c>
      <c r="BX18" s="134">
        <f t="shared" si="9"/>
        <v>6</v>
      </c>
      <c r="BY18" s="134">
        <f t="shared" si="9"/>
        <v>0</v>
      </c>
      <c r="BZ18" s="134">
        <f t="shared" si="9"/>
        <v>0</v>
      </c>
      <c r="CA18" s="134">
        <f t="shared" si="9"/>
        <v>0</v>
      </c>
      <c r="CB18" s="134">
        <f t="shared" si="9"/>
        <v>0</v>
      </c>
      <c r="CC18" s="134">
        <f t="shared" si="9"/>
        <v>0</v>
      </c>
    </row>
    <row r="19" ht="16.5" customHeight="1">
      <c r="A19" s="132" t="s">
        <v>138</v>
      </c>
      <c r="B19" s="133"/>
      <c r="C19" s="133"/>
      <c r="D19" s="133"/>
      <c r="E19" s="133">
        <f t="shared" ref="E19:K19" si="10">B18+C18+D18+E18</f>
        <v>143</v>
      </c>
      <c r="F19" s="133">
        <f t="shared" si="10"/>
        <v>126</v>
      </c>
      <c r="G19" s="133">
        <f t="shared" si="10"/>
        <v>90</v>
      </c>
      <c r="H19" s="133">
        <f t="shared" si="10"/>
        <v>79</v>
      </c>
      <c r="I19" s="133">
        <f t="shared" si="10"/>
        <v>79</v>
      </c>
      <c r="J19" s="133">
        <f t="shared" si="10"/>
        <v>71</v>
      </c>
      <c r="K19" s="133">
        <f t="shared" si="10"/>
        <v>78</v>
      </c>
      <c r="L19" s="79"/>
      <c r="M19" s="133"/>
      <c r="N19" s="133"/>
      <c r="O19" s="133"/>
      <c r="P19" s="133">
        <f t="shared" ref="P19:AB19" si="11">M18+N18+O18+P18</f>
        <v>45</v>
      </c>
      <c r="Q19" s="133">
        <f t="shared" si="11"/>
        <v>39</v>
      </c>
      <c r="R19" s="133">
        <f t="shared" si="11"/>
        <v>32</v>
      </c>
      <c r="S19" s="133">
        <f t="shared" si="11"/>
        <v>24</v>
      </c>
      <c r="T19" s="133">
        <f t="shared" si="11"/>
        <v>24</v>
      </c>
      <c r="U19" s="133">
        <f t="shared" si="11"/>
        <v>27</v>
      </c>
      <c r="V19" s="133">
        <f t="shared" si="11"/>
        <v>27</v>
      </c>
      <c r="W19" s="133">
        <f t="shared" si="11"/>
        <v>28</v>
      </c>
      <c r="X19" s="133">
        <f t="shared" si="11"/>
        <v>30</v>
      </c>
      <c r="Y19" s="133">
        <f t="shared" si="11"/>
        <v>29</v>
      </c>
      <c r="Z19" s="133">
        <f t="shared" si="11"/>
        <v>32</v>
      </c>
      <c r="AA19" s="133">
        <f t="shared" si="11"/>
        <v>38</v>
      </c>
      <c r="AB19" s="133">
        <f t="shared" si="11"/>
        <v>40</v>
      </c>
      <c r="AC19" s="79"/>
      <c r="AD19" s="133"/>
      <c r="AE19" s="133"/>
      <c r="AF19" s="133"/>
      <c r="AG19" s="133">
        <f t="shared" ref="AG19:AO19" si="12">AD18+AE18+AF18+AG18</f>
        <v>26</v>
      </c>
      <c r="AH19" s="133">
        <f t="shared" si="12"/>
        <v>21</v>
      </c>
      <c r="AI19" s="133">
        <f t="shared" si="12"/>
        <v>15</v>
      </c>
      <c r="AJ19" s="133">
        <f t="shared" si="12"/>
        <v>6</v>
      </c>
      <c r="AK19" s="133">
        <f t="shared" si="12"/>
        <v>0</v>
      </c>
      <c r="AL19" s="133">
        <f t="shared" si="12"/>
        <v>0</v>
      </c>
      <c r="AM19" s="133">
        <f t="shared" si="12"/>
        <v>0</v>
      </c>
      <c r="AN19" s="133">
        <f t="shared" si="12"/>
        <v>0</v>
      </c>
      <c r="AO19" s="133">
        <f t="shared" si="12"/>
        <v>0</v>
      </c>
      <c r="AP19" s="134"/>
      <c r="AQ19" s="134"/>
      <c r="AR19" s="134"/>
      <c r="AS19" s="134"/>
      <c r="AT19" s="134"/>
      <c r="AU19" s="134">
        <f t="shared" ref="AU19:BA19" si="13">E29</f>
        <v>4</v>
      </c>
      <c r="AV19" s="134">
        <f t="shared" si="13"/>
        <v>5</v>
      </c>
      <c r="AW19" s="134">
        <f t="shared" si="13"/>
        <v>5</v>
      </c>
      <c r="AX19" s="134">
        <f t="shared" si="13"/>
        <v>3</v>
      </c>
      <c r="AY19" s="134">
        <f t="shared" si="13"/>
        <v>2</v>
      </c>
      <c r="AZ19" s="134">
        <f t="shared" si="13"/>
        <v>1</v>
      </c>
      <c r="BA19" s="134">
        <f t="shared" si="13"/>
        <v>1</v>
      </c>
      <c r="BB19" s="134"/>
      <c r="BC19" s="134"/>
      <c r="BD19" s="134"/>
      <c r="BE19" s="134">
        <f t="shared" ref="BE19:BQ19" si="14">P29</f>
        <v>5</v>
      </c>
      <c r="BF19" s="134">
        <f t="shared" si="14"/>
        <v>5</v>
      </c>
      <c r="BG19" s="134">
        <f t="shared" si="14"/>
        <v>6</v>
      </c>
      <c r="BH19" s="134">
        <f t="shared" si="14"/>
        <v>4</v>
      </c>
      <c r="BI19" s="134">
        <f t="shared" si="14"/>
        <v>3</v>
      </c>
      <c r="BJ19" s="134">
        <f t="shared" si="14"/>
        <v>3</v>
      </c>
      <c r="BK19" s="134">
        <f t="shared" si="14"/>
        <v>1</v>
      </c>
      <c r="BL19" s="134">
        <f t="shared" si="14"/>
        <v>1</v>
      </c>
      <c r="BM19" s="134">
        <f t="shared" si="14"/>
        <v>3</v>
      </c>
      <c r="BN19" s="134">
        <f t="shared" si="14"/>
        <v>2</v>
      </c>
      <c r="BO19" s="134">
        <f t="shared" si="14"/>
        <v>3</v>
      </c>
      <c r="BP19" s="134">
        <f t="shared" si="14"/>
        <v>4</v>
      </c>
      <c r="BQ19" s="134">
        <f t="shared" si="14"/>
        <v>5</v>
      </c>
      <c r="BR19" s="134"/>
      <c r="BS19" s="134"/>
      <c r="BT19" s="134"/>
      <c r="BU19" s="134">
        <f t="shared" ref="BU19:CC19" si="15">AG29</f>
        <v>9</v>
      </c>
      <c r="BV19" s="134">
        <f t="shared" si="15"/>
        <v>8</v>
      </c>
      <c r="BW19" s="134">
        <f t="shared" si="15"/>
        <v>5</v>
      </c>
      <c r="BX19" s="134">
        <f t="shared" si="15"/>
        <v>4</v>
      </c>
      <c r="BY19" s="134">
        <f t="shared" si="15"/>
        <v>0</v>
      </c>
      <c r="BZ19" s="134">
        <f t="shared" si="15"/>
        <v>0</v>
      </c>
      <c r="CA19" s="134">
        <f t="shared" si="15"/>
        <v>0</v>
      </c>
      <c r="CB19" s="134">
        <f t="shared" si="15"/>
        <v>0</v>
      </c>
      <c r="CC19" s="134">
        <f t="shared" si="15"/>
        <v>0</v>
      </c>
    </row>
    <row r="20" ht="16.5" customHeight="1">
      <c r="A20" s="127" t="s">
        <v>139</v>
      </c>
      <c r="B20" s="135"/>
      <c r="C20" s="136" t="s">
        <v>140</v>
      </c>
      <c r="D20" s="137">
        <f>DIRECCIONALIDAD!J19/100</f>
        <v>0</v>
      </c>
      <c r="E20" s="136"/>
      <c r="F20" s="136" t="s">
        <v>141</v>
      </c>
      <c r="G20" s="137">
        <f>DIRECCIONALIDAD!J20/100</f>
        <v>0.972027972</v>
      </c>
      <c r="H20" s="136"/>
      <c r="I20" s="136" t="s">
        <v>142</v>
      </c>
      <c r="J20" s="137">
        <f>DIRECCIONALIDAD!J21/100</f>
        <v>0.02797202797</v>
      </c>
      <c r="K20" s="138"/>
      <c r="L20" s="4"/>
      <c r="M20" s="135"/>
      <c r="N20" s="136"/>
      <c r="O20" s="136" t="s">
        <v>140</v>
      </c>
      <c r="P20" s="137">
        <f>DIRECCIONALIDAD!J22/100</f>
        <v>0</v>
      </c>
      <c r="Q20" s="136"/>
      <c r="R20" s="136"/>
      <c r="S20" s="136"/>
      <c r="T20" s="136" t="s">
        <v>141</v>
      </c>
      <c r="U20" s="137">
        <f>DIRECCIONALIDAD!J23/100</f>
        <v>0.9555555556</v>
      </c>
      <c r="V20" s="136"/>
      <c r="W20" s="136"/>
      <c r="X20" s="136"/>
      <c r="Y20" s="136" t="s">
        <v>142</v>
      </c>
      <c r="Z20" s="137">
        <f>DIRECCIONALIDAD!J24/100</f>
        <v>0.04444444444</v>
      </c>
      <c r="AA20" s="136"/>
      <c r="AB20" s="138"/>
      <c r="AC20" s="4"/>
      <c r="AD20" s="135"/>
      <c r="AE20" s="136" t="s">
        <v>140</v>
      </c>
      <c r="AF20" s="137">
        <f>DIRECCIONALIDAD!J25/100</f>
        <v>0</v>
      </c>
      <c r="AG20" s="136"/>
      <c r="AH20" s="136"/>
      <c r="AI20" s="136"/>
      <c r="AJ20" s="136" t="s">
        <v>141</v>
      </c>
      <c r="AK20" s="137">
        <f>DIRECCIONALIDAD!J26/100</f>
        <v>0.9615384615</v>
      </c>
      <c r="AL20" s="136"/>
      <c r="AM20" s="136"/>
      <c r="AN20" s="136" t="s">
        <v>142</v>
      </c>
      <c r="AO20" s="139">
        <f>DIRECCIONALIDAD!J27/100</f>
        <v>0.03846153846</v>
      </c>
      <c r="AP20" s="119"/>
      <c r="AQ20" s="119"/>
      <c r="AR20" s="119"/>
      <c r="AS20" s="119"/>
      <c r="AT20" s="119"/>
      <c r="AU20" s="134">
        <f t="shared" ref="AU20:BA20" si="16">E24</f>
        <v>13</v>
      </c>
      <c r="AV20" s="134">
        <f t="shared" si="16"/>
        <v>12</v>
      </c>
      <c r="AW20" s="134">
        <f t="shared" si="16"/>
        <v>12</v>
      </c>
      <c r="AX20" s="134">
        <f t="shared" si="16"/>
        <v>11</v>
      </c>
      <c r="AY20" s="134">
        <f t="shared" si="16"/>
        <v>8</v>
      </c>
      <c r="AZ20" s="134">
        <f t="shared" si="16"/>
        <v>8</v>
      </c>
      <c r="BA20" s="134">
        <f t="shared" si="16"/>
        <v>7</v>
      </c>
      <c r="BB20" s="119"/>
      <c r="BC20" s="119"/>
      <c r="BD20" s="119"/>
      <c r="BE20" s="134">
        <f t="shared" ref="BE20:BQ20" si="17">P24</f>
        <v>8</v>
      </c>
      <c r="BF20" s="134">
        <f t="shared" si="17"/>
        <v>7</v>
      </c>
      <c r="BG20" s="134">
        <f t="shared" si="17"/>
        <v>9</v>
      </c>
      <c r="BH20" s="134">
        <f t="shared" si="17"/>
        <v>7</v>
      </c>
      <c r="BI20" s="134">
        <f t="shared" si="17"/>
        <v>5</v>
      </c>
      <c r="BJ20" s="134">
        <f t="shared" si="17"/>
        <v>4</v>
      </c>
      <c r="BK20" s="134">
        <f t="shared" si="17"/>
        <v>2</v>
      </c>
      <c r="BL20" s="134">
        <f t="shared" si="17"/>
        <v>3</v>
      </c>
      <c r="BM20" s="134">
        <f t="shared" si="17"/>
        <v>6</v>
      </c>
      <c r="BN20" s="134">
        <f t="shared" si="17"/>
        <v>6</v>
      </c>
      <c r="BO20" s="134">
        <f t="shared" si="17"/>
        <v>5</v>
      </c>
      <c r="BP20" s="134">
        <f t="shared" si="17"/>
        <v>5</v>
      </c>
      <c r="BQ20" s="134">
        <f t="shared" si="17"/>
        <v>8</v>
      </c>
      <c r="BR20" s="119"/>
      <c r="BS20" s="119"/>
      <c r="BT20" s="119"/>
      <c r="BU20" s="134">
        <f t="shared" ref="BU20:CC20" si="18">AG24</f>
        <v>10</v>
      </c>
      <c r="BV20" s="134">
        <f t="shared" si="18"/>
        <v>7</v>
      </c>
      <c r="BW20" s="134">
        <f t="shared" si="18"/>
        <v>4</v>
      </c>
      <c r="BX20" s="134">
        <f t="shared" si="18"/>
        <v>3</v>
      </c>
      <c r="BY20" s="134">
        <f t="shared" si="18"/>
        <v>0</v>
      </c>
      <c r="BZ20" s="134">
        <f t="shared" si="18"/>
        <v>0</v>
      </c>
      <c r="CA20" s="134">
        <f t="shared" si="18"/>
        <v>0</v>
      </c>
      <c r="CB20" s="134">
        <f t="shared" si="18"/>
        <v>0</v>
      </c>
      <c r="CC20" s="134">
        <f t="shared" si="18"/>
        <v>0</v>
      </c>
    </row>
    <row r="21" ht="16.5" customHeight="1">
      <c r="A21" s="140" t="s">
        <v>143</v>
      </c>
      <c r="B21" s="141">
        <f>MAX(B19:K19)</f>
        <v>143</v>
      </c>
      <c r="C21" s="136" t="s">
        <v>140</v>
      </c>
      <c r="D21" s="142">
        <f>+B21*D20</f>
        <v>0</v>
      </c>
      <c r="E21" s="136"/>
      <c r="F21" s="136" t="s">
        <v>141</v>
      </c>
      <c r="G21" s="142">
        <f>+B21*G20</f>
        <v>139</v>
      </c>
      <c r="H21" s="136"/>
      <c r="I21" s="136" t="s">
        <v>142</v>
      </c>
      <c r="J21" s="142">
        <f>+B21*J20</f>
        <v>4</v>
      </c>
      <c r="K21" s="138"/>
      <c r="L21" s="4"/>
      <c r="M21" s="141">
        <f>MAX(M19:AB19)</f>
        <v>45</v>
      </c>
      <c r="N21" s="136"/>
      <c r="O21" s="136" t="s">
        <v>140</v>
      </c>
      <c r="P21" s="143">
        <f>+M21*P20</f>
        <v>0</v>
      </c>
      <c r="Q21" s="136"/>
      <c r="R21" s="136"/>
      <c r="S21" s="136"/>
      <c r="T21" s="136" t="s">
        <v>141</v>
      </c>
      <c r="U21" s="143">
        <f>+M21*U20</f>
        <v>43</v>
      </c>
      <c r="V21" s="136"/>
      <c r="W21" s="136"/>
      <c r="X21" s="136"/>
      <c r="Y21" s="136" t="s">
        <v>142</v>
      </c>
      <c r="Z21" s="143">
        <f>+M21*Z20</f>
        <v>2</v>
      </c>
      <c r="AA21" s="136"/>
      <c r="AB21" s="138"/>
      <c r="AC21" s="4"/>
      <c r="AD21" s="141">
        <f>MAX(AD19:AO19)</f>
        <v>26</v>
      </c>
      <c r="AE21" s="136" t="s">
        <v>140</v>
      </c>
      <c r="AF21" s="142">
        <f>+AD21*AF20</f>
        <v>0</v>
      </c>
      <c r="AG21" s="136"/>
      <c r="AH21" s="136"/>
      <c r="AI21" s="136"/>
      <c r="AJ21" s="136" t="s">
        <v>141</v>
      </c>
      <c r="AK21" s="142">
        <f>+AD21*AK20</f>
        <v>25</v>
      </c>
      <c r="AL21" s="136"/>
      <c r="AM21" s="136"/>
      <c r="AN21" s="136" t="s">
        <v>142</v>
      </c>
      <c r="AO21" s="144">
        <f>+AD21*AO20</f>
        <v>1</v>
      </c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</row>
    <row r="22" ht="16.5" customHeight="1">
      <c r="A22" s="119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5" t="s">
        <v>136</v>
      </c>
      <c r="U22" s="13"/>
      <c r="V22" s="146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19"/>
      <c r="AQ22" s="119"/>
      <c r="AR22" s="119"/>
      <c r="AS22" s="119"/>
      <c r="AT22" s="119"/>
      <c r="AU22" s="134">
        <f t="shared" ref="AU22:BA22" si="19">E34</f>
        <v>184</v>
      </c>
      <c r="AV22" s="134">
        <f t="shared" si="19"/>
        <v>167</v>
      </c>
      <c r="AW22" s="134">
        <f t="shared" si="19"/>
        <v>130</v>
      </c>
      <c r="AX22" s="134">
        <f t="shared" si="19"/>
        <v>114</v>
      </c>
      <c r="AY22" s="134">
        <f t="shared" si="19"/>
        <v>116</v>
      </c>
      <c r="AZ22" s="134">
        <f t="shared" si="19"/>
        <v>107</v>
      </c>
      <c r="BA22" s="134">
        <f t="shared" si="19"/>
        <v>117</v>
      </c>
      <c r="BB22" s="119"/>
      <c r="BC22" s="119"/>
      <c r="BD22" s="119"/>
      <c r="BE22" s="134">
        <f t="shared" ref="BE22:BQ22" si="20">P34</f>
        <v>84</v>
      </c>
      <c r="BF22" s="134">
        <f t="shared" si="20"/>
        <v>78</v>
      </c>
      <c r="BG22" s="134">
        <f t="shared" si="20"/>
        <v>72</v>
      </c>
      <c r="BH22" s="134">
        <f t="shared" si="20"/>
        <v>65</v>
      </c>
      <c r="BI22" s="134">
        <f t="shared" si="20"/>
        <v>60</v>
      </c>
      <c r="BJ22" s="134">
        <f t="shared" si="20"/>
        <v>58</v>
      </c>
      <c r="BK22" s="134">
        <f t="shared" si="20"/>
        <v>55</v>
      </c>
      <c r="BL22" s="134">
        <f t="shared" si="20"/>
        <v>56</v>
      </c>
      <c r="BM22" s="134">
        <f t="shared" si="20"/>
        <v>69</v>
      </c>
      <c r="BN22" s="134">
        <f t="shared" si="20"/>
        <v>78</v>
      </c>
      <c r="BO22" s="134">
        <f t="shared" si="20"/>
        <v>87</v>
      </c>
      <c r="BP22" s="134">
        <f t="shared" si="20"/>
        <v>101</v>
      </c>
      <c r="BQ22" s="134">
        <f t="shared" si="20"/>
        <v>110</v>
      </c>
      <c r="BR22" s="119"/>
      <c r="BS22" s="119"/>
      <c r="BT22" s="119"/>
      <c r="BU22" s="134">
        <f t="shared" ref="BU22:CC22" si="21">AG34</f>
        <v>239</v>
      </c>
      <c r="BV22" s="134">
        <f t="shared" si="21"/>
        <v>171</v>
      </c>
      <c r="BW22" s="134">
        <f t="shared" si="21"/>
        <v>105</v>
      </c>
      <c r="BX22" s="134">
        <f t="shared" si="21"/>
        <v>56</v>
      </c>
      <c r="BY22" s="134">
        <f t="shared" si="21"/>
        <v>0</v>
      </c>
      <c r="BZ22" s="134">
        <f t="shared" si="21"/>
        <v>0</v>
      </c>
      <c r="CA22" s="134">
        <f t="shared" si="21"/>
        <v>0</v>
      </c>
      <c r="CB22" s="134">
        <f t="shared" si="21"/>
        <v>0</v>
      </c>
      <c r="CC22" s="134">
        <f t="shared" si="21"/>
        <v>0</v>
      </c>
    </row>
    <row r="23" ht="16.5" customHeight="1">
      <c r="A23" s="132" t="s">
        <v>137</v>
      </c>
      <c r="B23" s="133">
        <f>'G-3'!F10</f>
        <v>3</v>
      </c>
      <c r="C23" s="133">
        <f>'G-3'!F11</f>
        <v>3</v>
      </c>
      <c r="D23" s="133">
        <f>'G-3'!F12</f>
        <v>3</v>
      </c>
      <c r="E23" s="133">
        <f>'G-3'!F13</f>
        <v>4</v>
      </c>
      <c r="F23" s="133">
        <f>'G-3'!F14</f>
        <v>2</v>
      </c>
      <c r="G23" s="133">
        <f>'G-3'!F15</f>
        <v>3</v>
      </c>
      <c r="H23" s="133">
        <f>'G-3'!F16</f>
        <v>2</v>
      </c>
      <c r="I23" s="133">
        <f>'G-3'!F17</f>
        <v>1</v>
      </c>
      <c r="J23" s="133">
        <f>'G-3'!F18</f>
        <v>2</v>
      </c>
      <c r="K23" s="133">
        <f>'G-3'!F19</f>
        <v>2</v>
      </c>
      <c r="L23" s="79"/>
      <c r="M23" s="133">
        <f>'G-3'!F20</f>
        <v>2</v>
      </c>
      <c r="N23" s="133">
        <f>'G-3'!F21</f>
        <v>1</v>
      </c>
      <c r="O23" s="133">
        <f>'G-3'!F22</f>
        <v>3</v>
      </c>
      <c r="P23" s="133">
        <f>'G-3'!M10</f>
        <v>2</v>
      </c>
      <c r="Q23" s="133">
        <f>'G-3'!M11</f>
        <v>1</v>
      </c>
      <c r="R23" s="133">
        <f>'G-3'!M12</f>
        <v>3</v>
      </c>
      <c r="S23" s="133">
        <f>'G-3'!M13</f>
        <v>1</v>
      </c>
      <c r="T23" s="133">
        <f>'G-3'!M14</f>
        <v>0</v>
      </c>
      <c r="U23" s="133">
        <f>'G-3'!M15</f>
        <v>0</v>
      </c>
      <c r="V23" s="133">
        <f>'G-3'!M16</f>
        <v>1</v>
      </c>
      <c r="W23" s="133">
        <f>'G-3'!M17</f>
        <v>2</v>
      </c>
      <c r="X23" s="133">
        <f>'G-3'!M18</f>
        <v>3</v>
      </c>
      <c r="Y23" s="133">
        <f>'G-3'!M19</f>
        <v>0</v>
      </c>
      <c r="Z23" s="133">
        <f>'G-3'!M20</f>
        <v>0</v>
      </c>
      <c r="AA23" s="133">
        <f>'G-3'!M21</f>
        <v>2</v>
      </c>
      <c r="AB23" s="133">
        <f>'G-3'!M22</f>
        <v>6</v>
      </c>
      <c r="AC23" s="79"/>
      <c r="AD23" s="133">
        <f>'G-3'!T10</f>
        <v>3</v>
      </c>
      <c r="AE23" s="133">
        <f>'G-3'!T11</f>
        <v>3</v>
      </c>
      <c r="AF23" s="133">
        <f>'G-3'!T12</f>
        <v>1</v>
      </c>
      <c r="AG23" s="133">
        <f>'G-3'!T13</f>
        <v>3</v>
      </c>
      <c r="AH23" s="133" t="str">
        <f>'G-3'!T14</f>
        <v/>
      </c>
      <c r="AI23" s="133" t="str">
        <f>'G-3'!T15</f>
        <v/>
      </c>
      <c r="AJ23" s="133" t="str">
        <f>'G-3'!T16</f>
        <v/>
      </c>
      <c r="AK23" s="133" t="str">
        <f>'G-3'!T17</f>
        <v/>
      </c>
      <c r="AL23" s="133" t="str">
        <f>'G-3'!T18</f>
        <v/>
      </c>
      <c r="AM23" s="133" t="str">
        <f>'G-3'!T19</f>
        <v/>
      </c>
      <c r="AN23" s="133" t="str">
        <f>'G-3'!T20</f>
        <v/>
      </c>
      <c r="AO23" s="133" t="str">
        <f>'G-3'!T21</f>
        <v/>
      </c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</row>
    <row r="24" ht="16.5" customHeight="1">
      <c r="A24" s="132" t="s">
        <v>138</v>
      </c>
      <c r="B24" s="133"/>
      <c r="C24" s="133"/>
      <c r="D24" s="133"/>
      <c r="E24" s="133">
        <f t="shared" ref="E24:K24" si="22">B23+C23+D23+E23</f>
        <v>13</v>
      </c>
      <c r="F24" s="133">
        <f t="shared" si="22"/>
        <v>12</v>
      </c>
      <c r="G24" s="133">
        <f t="shared" si="22"/>
        <v>12</v>
      </c>
      <c r="H24" s="133">
        <f t="shared" si="22"/>
        <v>11</v>
      </c>
      <c r="I24" s="133">
        <f t="shared" si="22"/>
        <v>8</v>
      </c>
      <c r="J24" s="133">
        <f t="shared" si="22"/>
        <v>8</v>
      </c>
      <c r="K24" s="133">
        <f t="shared" si="22"/>
        <v>7</v>
      </c>
      <c r="L24" s="79"/>
      <c r="M24" s="133"/>
      <c r="N24" s="133"/>
      <c r="O24" s="133"/>
      <c r="P24" s="133">
        <f t="shared" ref="P24:AB24" si="23">M23+N23+O23+P23</f>
        <v>8</v>
      </c>
      <c r="Q24" s="133">
        <f t="shared" si="23"/>
        <v>7</v>
      </c>
      <c r="R24" s="133">
        <f t="shared" si="23"/>
        <v>9</v>
      </c>
      <c r="S24" s="133">
        <f t="shared" si="23"/>
        <v>7</v>
      </c>
      <c r="T24" s="133">
        <f t="shared" si="23"/>
        <v>5</v>
      </c>
      <c r="U24" s="133">
        <f t="shared" si="23"/>
        <v>4</v>
      </c>
      <c r="V24" s="133">
        <f t="shared" si="23"/>
        <v>2</v>
      </c>
      <c r="W24" s="133">
        <f t="shared" si="23"/>
        <v>3</v>
      </c>
      <c r="X24" s="133">
        <f t="shared" si="23"/>
        <v>6</v>
      </c>
      <c r="Y24" s="133">
        <f t="shared" si="23"/>
        <v>6</v>
      </c>
      <c r="Z24" s="133">
        <f t="shared" si="23"/>
        <v>5</v>
      </c>
      <c r="AA24" s="133">
        <f t="shared" si="23"/>
        <v>5</v>
      </c>
      <c r="AB24" s="133">
        <f t="shared" si="23"/>
        <v>8</v>
      </c>
      <c r="AC24" s="79"/>
      <c r="AD24" s="133"/>
      <c r="AE24" s="133"/>
      <c r="AF24" s="133"/>
      <c r="AG24" s="133">
        <f t="shared" ref="AG24:AO24" si="24">AD23+AE23+AF23+AG23</f>
        <v>10</v>
      </c>
      <c r="AH24" s="133">
        <f t="shared" si="24"/>
        <v>7</v>
      </c>
      <c r="AI24" s="133">
        <f t="shared" si="24"/>
        <v>4</v>
      </c>
      <c r="AJ24" s="133">
        <f t="shared" si="24"/>
        <v>3</v>
      </c>
      <c r="AK24" s="133">
        <f t="shared" si="24"/>
        <v>0</v>
      </c>
      <c r="AL24" s="133">
        <f t="shared" si="24"/>
        <v>0</v>
      </c>
      <c r="AM24" s="133">
        <f t="shared" si="24"/>
        <v>0</v>
      </c>
      <c r="AN24" s="133">
        <f t="shared" si="24"/>
        <v>0</v>
      </c>
      <c r="AO24" s="133">
        <f t="shared" si="24"/>
        <v>0</v>
      </c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</row>
    <row r="25" ht="16.5" customHeight="1">
      <c r="A25" s="127" t="s">
        <v>139</v>
      </c>
      <c r="B25" s="135"/>
      <c r="C25" s="136" t="s">
        <v>140</v>
      </c>
      <c r="D25" s="137">
        <f>DIRECCIONALIDAD!J28/100</f>
        <v>0</v>
      </c>
      <c r="E25" s="136"/>
      <c r="F25" s="136" t="s">
        <v>141</v>
      </c>
      <c r="G25" s="137">
        <f>DIRECCIONALIDAD!J29/100</f>
        <v>1</v>
      </c>
      <c r="H25" s="136"/>
      <c r="I25" s="136" t="s">
        <v>142</v>
      </c>
      <c r="J25" s="137">
        <f>DIRECCIONALIDAD!J30/100</f>
        <v>0</v>
      </c>
      <c r="K25" s="138"/>
      <c r="L25" s="4"/>
      <c r="M25" s="135"/>
      <c r="N25" s="136"/>
      <c r="O25" s="136" t="s">
        <v>140</v>
      </c>
      <c r="P25" s="137">
        <f>DIRECCIONALIDAD!J31/100</f>
        <v>0</v>
      </c>
      <c r="Q25" s="136"/>
      <c r="R25" s="136"/>
      <c r="S25" s="136"/>
      <c r="T25" s="136" t="s">
        <v>141</v>
      </c>
      <c r="U25" s="137">
        <f>DIRECCIONALIDAD!J32/100</f>
        <v>1</v>
      </c>
      <c r="V25" s="136"/>
      <c r="W25" s="136"/>
      <c r="X25" s="136"/>
      <c r="Y25" s="136" t="s">
        <v>142</v>
      </c>
      <c r="Z25" s="137">
        <f>DIRECCIONALIDAD!J33/100</f>
        <v>0</v>
      </c>
      <c r="AA25" s="136"/>
      <c r="AB25" s="136"/>
      <c r="AC25" s="147"/>
      <c r="AD25" s="135"/>
      <c r="AE25" s="136" t="s">
        <v>140</v>
      </c>
      <c r="AF25" s="137">
        <f>DIRECCIONALIDAD!J34/100</f>
        <v>0</v>
      </c>
      <c r="AG25" s="136"/>
      <c r="AH25" s="136"/>
      <c r="AI25" s="136"/>
      <c r="AJ25" s="136" t="s">
        <v>141</v>
      </c>
      <c r="AK25" s="137">
        <f>DIRECCIONALIDAD!J35/100</f>
        <v>0.9</v>
      </c>
      <c r="AL25" s="136"/>
      <c r="AM25" s="136"/>
      <c r="AN25" s="136" t="s">
        <v>142</v>
      </c>
      <c r="AO25" s="139">
        <f>DIRECCIONALIDAD!J36/100</f>
        <v>0.1</v>
      </c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</row>
    <row r="26" ht="16.5" customHeight="1">
      <c r="A26" s="140" t="s">
        <v>143</v>
      </c>
      <c r="B26" s="141">
        <f>MAX(B24:K24)</f>
        <v>13</v>
      </c>
      <c r="C26" s="136" t="s">
        <v>140</v>
      </c>
      <c r="D26" s="142">
        <f>+B26*D25</f>
        <v>0</v>
      </c>
      <c r="E26" s="136"/>
      <c r="F26" s="136" t="s">
        <v>141</v>
      </c>
      <c r="G26" s="142">
        <f>+B26*G25</f>
        <v>13</v>
      </c>
      <c r="H26" s="136"/>
      <c r="I26" s="136" t="s">
        <v>142</v>
      </c>
      <c r="J26" s="142">
        <f>+B26*J25</f>
        <v>0</v>
      </c>
      <c r="K26" s="138"/>
      <c r="L26" s="4"/>
      <c r="M26" s="141">
        <f>MAX(M24:AB24)</f>
        <v>9</v>
      </c>
      <c r="N26" s="136"/>
      <c r="O26" s="136" t="s">
        <v>140</v>
      </c>
      <c r="P26" s="143">
        <f>+M26*P25</f>
        <v>0</v>
      </c>
      <c r="Q26" s="136"/>
      <c r="R26" s="136"/>
      <c r="S26" s="136"/>
      <c r="T26" s="136" t="s">
        <v>141</v>
      </c>
      <c r="U26" s="143">
        <f>+M26*U25</f>
        <v>9</v>
      </c>
      <c r="V26" s="136"/>
      <c r="W26" s="136"/>
      <c r="X26" s="136"/>
      <c r="Y26" s="136" t="s">
        <v>142</v>
      </c>
      <c r="Z26" s="143">
        <f>+M26*Z25</f>
        <v>0</v>
      </c>
      <c r="AA26" s="136"/>
      <c r="AB26" s="138"/>
      <c r="AC26" s="4"/>
      <c r="AD26" s="141">
        <f>MAX(AD24:AO24)</f>
        <v>10</v>
      </c>
      <c r="AE26" s="136" t="s">
        <v>140</v>
      </c>
      <c r="AF26" s="142">
        <f>+AD26*AF25</f>
        <v>0</v>
      </c>
      <c r="AG26" s="136"/>
      <c r="AH26" s="136"/>
      <c r="AI26" s="136"/>
      <c r="AJ26" s="136" t="s">
        <v>141</v>
      </c>
      <c r="AK26" s="142">
        <f>+AD26*AK25</f>
        <v>9</v>
      </c>
      <c r="AL26" s="136"/>
      <c r="AM26" s="136"/>
      <c r="AN26" s="136" t="s">
        <v>142</v>
      </c>
      <c r="AO26" s="144">
        <f>+AD26*AO25</f>
        <v>1</v>
      </c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</row>
    <row r="27" ht="16.5" customHeight="1">
      <c r="A27" s="119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5" t="s">
        <v>136</v>
      </c>
      <c r="U27" s="13"/>
      <c r="V27" s="146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</row>
    <row r="28" ht="16.5" customHeight="1">
      <c r="A28" s="132" t="s">
        <v>137</v>
      </c>
      <c r="B28" s="133">
        <f>'G-4'!F10</f>
        <v>1</v>
      </c>
      <c r="C28" s="133">
        <f>'G-4'!F11</f>
        <v>0</v>
      </c>
      <c r="D28" s="133">
        <f>'G-4'!F12</f>
        <v>2</v>
      </c>
      <c r="E28" s="133">
        <f>'G-4'!F13</f>
        <v>1</v>
      </c>
      <c r="F28" s="133">
        <f>'G-4'!F14</f>
        <v>2</v>
      </c>
      <c r="G28" s="133">
        <f>'G-4'!F15</f>
        <v>0</v>
      </c>
      <c r="H28" s="133">
        <f>'G-4'!F16</f>
        <v>0</v>
      </c>
      <c r="I28" s="133">
        <f>'G-4'!F17</f>
        <v>0</v>
      </c>
      <c r="J28" s="133">
        <f>'G-4'!F18</f>
        <v>1</v>
      </c>
      <c r="K28" s="133">
        <f>'G-4'!F19</f>
        <v>0</v>
      </c>
      <c r="L28" s="79"/>
      <c r="M28" s="133">
        <f>'G-4'!F20</f>
        <v>1</v>
      </c>
      <c r="N28" s="133">
        <f>'G-4'!F21</f>
        <v>1</v>
      </c>
      <c r="O28" s="133">
        <f>'G-4'!F22</f>
        <v>2</v>
      </c>
      <c r="P28" s="133">
        <f>'G-4'!M10</f>
        <v>1</v>
      </c>
      <c r="Q28" s="133">
        <f>'G-4'!M11</f>
        <v>1</v>
      </c>
      <c r="R28" s="133">
        <f>'G-4'!M12</f>
        <v>2</v>
      </c>
      <c r="S28" s="133">
        <f>'G-4'!M13</f>
        <v>0</v>
      </c>
      <c r="T28" s="133">
        <f>'G-4'!M14</f>
        <v>0</v>
      </c>
      <c r="U28" s="133">
        <f>'G-4'!M15</f>
        <v>1</v>
      </c>
      <c r="V28" s="133">
        <f>'G-4'!M16</f>
        <v>0</v>
      </c>
      <c r="W28" s="133">
        <f>'G-4'!M17</f>
        <v>0</v>
      </c>
      <c r="X28" s="133">
        <f>'G-4'!M18</f>
        <v>2</v>
      </c>
      <c r="Y28" s="133">
        <f>'G-4'!M19</f>
        <v>0</v>
      </c>
      <c r="Z28" s="133">
        <f>'G-4'!M20</f>
        <v>1</v>
      </c>
      <c r="AA28" s="133">
        <f>'G-4'!M21</f>
        <v>1</v>
      </c>
      <c r="AB28" s="133">
        <f>'G-4'!M22</f>
        <v>3</v>
      </c>
      <c r="AC28" s="79"/>
      <c r="AD28" s="133">
        <f>'G-4'!T10</f>
        <v>1</v>
      </c>
      <c r="AE28" s="133">
        <f>'G-4'!T11</f>
        <v>3</v>
      </c>
      <c r="AF28" s="133">
        <f>'G-4'!T12</f>
        <v>1</v>
      </c>
      <c r="AG28" s="133">
        <f>'G-4'!T13</f>
        <v>4</v>
      </c>
      <c r="AH28" s="133" t="str">
        <f>'G-4'!T14</f>
        <v/>
      </c>
      <c r="AI28" s="133" t="str">
        <f>'G-4'!T15</f>
        <v/>
      </c>
      <c r="AJ28" s="133" t="str">
        <f>'G-4'!T16</f>
        <v/>
      </c>
      <c r="AK28" s="133" t="str">
        <f>'G-4'!T17</f>
        <v/>
      </c>
      <c r="AL28" s="133" t="str">
        <f>'G-4'!T18</f>
        <v/>
      </c>
      <c r="AM28" s="133" t="str">
        <f>'G-4'!T19</f>
        <v/>
      </c>
      <c r="AN28" s="133" t="str">
        <f>'G-4'!T20</f>
        <v/>
      </c>
      <c r="AO28" s="133" t="str">
        <f>'G-4'!T21</f>
        <v/>
      </c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</row>
    <row r="29" ht="16.5" customHeight="1">
      <c r="A29" s="132" t="s">
        <v>138</v>
      </c>
      <c r="B29" s="133"/>
      <c r="C29" s="133"/>
      <c r="D29" s="133"/>
      <c r="E29" s="133">
        <f t="shared" ref="E29:K29" si="25">B28+C28+D28+E28</f>
        <v>4</v>
      </c>
      <c r="F29" s="133">
        <f t="shared" si="25"/>
        <v>5</v>
      </c>
      <c r="G29" s="133">
        <f t="shared" si="25"/>
        <v>5</v>
      </c>
      <c r="H29" s="133">
        <f t="shared" si="25"/>
        <v>3</v>
      </c>
      <c r="I29" s="133">
        <f t="shared" si="25"/>
        <v>2</v>
      </c>
      <c r="J29" s="133">
        <f t="shared" si="25"/>
        <v>1</v>
      </c>
      <c r="K29" s="133">
        <f t="shared" si="25"/>
        <v>1</v>
      </c>
      <c r="L29" s="79"/>
      <c r="M29" s="133"/>
      <c r="N29" s="133"/>
      <c r="O29" s="133"/>
      <c r="P29" s="133">
        <f t="shared" ref="P29:AB29" si="26">M28+N28+O28+P28</f>
        <v>5</v>
      </c>
      <c r="Q29" s="133">
        <f t="shared" si="26"/>
        <v>5</v>
      </c>
      <c r="R29" s="133">
        <f t="shared" si="26"/>
        <v>6</v>
      </c>
      <c r="S29" s="133">
        <f t="shared" si="26"/>
        <v>4</v>
      </c>
      <c r="T29" s="133">
        <f t="shared" si="26"/>
        <v>3</v>
      </c>
      <c r="U29" s="133">
        <f t="shared" si="26"/>
        <v>3</v>
      </c>
      <c r="V29" s="133">
        <f t="shared" si="26"/>
        <v>1</v>
      </c>
      <c r="W29" s="133">
        <f t="shared" si="26"/>
        <v>1</v>
      </c>
      <c r="X29" s="133">
        <f t="shared" si="26"/>
        <v>3</v>
      </c>
      <c r="Y29" s="133">
        <f t="shared" si="26"/>
        <v>2</v>
      </c>
      <c r="Z29" s="133">
        <f t="shared" si="26"/>
        <v>3</v>
      </c>
      <c r="AA29" s="133">
        <f t="shared" si="26"/>
        <v>4</v>
      </c>
      <c r="AB29" s="133">
        <f t="shared" si="26"/>
        <v>5</v>
      </c>
      <c r="AC29" s="79"/>
      <c r="AD29" s="133"/>
      <c r="AE29" s="133"/>
      <c r="AF29" s="133"/>
      <c r="AG29" s="133">
        <f t="shared" ref="AG29:AO29" si="27">AD28+AE28+AF28+AG28</f>
        <v>9</v>
      </c>
      <c r="AH29" s="133">
        <f t="shared" si="27"/>
        <v>8</v>
      </c>
      <c r="AI29" s="133">
        <f t="shared" si="27"/>
        <v>5</v>
      </c>
      <c r="AJ29" s="133">
        <f t="shared" si="27"/>
        <v>4</v>
      </c>
      <c r="AK29" s="133">
        <f t="shared" si="27"/>
        <v>0</v>
      </c>
      <c r="AL29" s="133">
        <f t="shared" si="27"/>
        <v>0</v>
      </c>
      <c r="AM29" s="133">
        <f t="shared" si="27"/>
        <v>0</v>
      </c>
      <c r="AN29" s="133">
        <f t="shared" si="27"/>
        <v>0</v>
      </c>
      <c r="AO29" s="133">
        <f t="shared" si="27"/>
        <v>0</v>
      </c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</row>
    <row r="30" ht="16.5" customHeight="1">
      <c r="A30" s="127" t="s">
        <v>139</v>
      </c>
      <c r="B30" s="135"/>
      <c r="C30" s="136" t="s">
        <v>140</v>
      </c>
      <c r="D30" s="137">
        <f>DIRECCIONALIDAD!J37/100</f>
        <v>0</v>
      </c>
      <c r="E30" s="136"/>
      <c r="F30" s="136" t="s">
        <v>141</v>
      </c>
      <c r="G30" s="137">
        <f>DIRECCIONALIDAD!J38/100</f>
        <v>0.8</v>
      </c>
      <c r="H30" s="136"/>
      <c r="I30" s="136" t="s">
        <v>142</v>
      </c>
      <c r="J30" s="137">
        <f>DIRECCIONALIDAD!J39/100</f>
        <v>0.2</v>
      </c>
      <c r="K30" s="138"/>
      <c r="L30" s="4"/>
      <c r="M30" s="135"/>
      <c r="N30" s="136"/>
      <c r="O30" s="136" t="s">
        <v>140</v>
      </c>
      <c r="P30" s="137">
        <f>DIRECCIONALIDAD!J40/100</f>
        <v>0</v>
      </c>
      <c r="Q30" s="136"/>
      <c r="R30" s="136"/>
      <c r="S30" s="136"/>
      <c r="T30" s="136" t="s">
        <v>141</v>
      </c>
      <c r="U30" s="137">
        <f>DIRECCIONALIDAD!J41/100</f>
        <v>0.6666666667</v>
      </c>
      <c r="V30" s="136"/>
      <c r="W30" s="136"/>
      <c r="X30" s="136"/>
      <c r="Y30" s="136" t="s">
        <v>142</v>
      </c>
      <c r="Z30" s="137">
        <f>DIRECCIONALIDAD!J42/100</f>
        <v>0.3333333333</v>
      </c>
      <c r="AA30" s="136"/>
      <c r="AB30" s="138"/>
      <c r="AC30" s="4"/>
      <c r="AD30" s="135"/>
      <c r="AE30" s="136" t="s">
        <v>140</v>
      </c>
      <c r="AF30" s="137">
        <f>DIRECCIONALIDAD!J43/100</f>
        <v>0</v>
      </c>
      <c r="AG30" s="136"/>
      <c r="AH30" s="136"/>
      <c r="AI30" s="136"/>
      <c r="AJ30" s="136" t="s">
        <v>141</v>
      </c>
      <c r="AK30" s="137">
        <f>DIRECCIONALIDAD!J44/100</f>
        <v>1</v>
      </c>
      <c r="AL30" s="136"/>
      <c r="AM30" s="136"/>
      <c r="AN30" s="136" t="s">
        <v>142</v>
      </c>
      <c r="AO30" s="139">
        <f>DIRECCIONALIDAD!J45/100</f>
        <v>0</v>
      </c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</row>
    <row r="31" ht="16.5" customHeight="1">
      <c r="A31" s="140" t="s">
        <v>143</v>
      </c>
      <c r="B31" s="141">
        <f>MAX(B29:K29)</f>
        <v>5</v>
      </c>
      <c r="C31" s="136" t="s">
        <v>140</v>
      </c>
      <c r="D31" s="142">
        <f>+B31*D30</f>
        <v>0</v>
      </c>
      <c r="E31" s="136"/>
      <c r="F31" s="136" t="s">
        <v>141</v>
      </c>
      <c r="G31" s="142">
        <f>+B31*G30</f>
        <v>4</v>
      </c>
      <c r="H31" s="136"/>
      <c r="I31" s="136" t="s">
        <v>142</v>
      </c>
      <c r="J31" s="142">
        <f>+B31*J30</f>
        <v>1</v>
      </c>
      <c r="K31" s="138"/>
      <c r="L31" s="4"/>
      <c r="M31" s="141">
        <f>MAX(M29:AB29)</f>
        <v>6</v>
      </c>
      <c r="N31" s="136"/>
      <c r="O31" s="136" t="s">
        <v>140</v>
      </c>
      <c r="P31" s="143">
        <f>+M31*P30</f>
        <v>0</v>
      </c>
      <c r="Q31" s="136"/>
      <c r="R31" s="136"/>
      <c r="S31" s="136"/>
      <c r="T31" s="136" t="s">
        <v>141</v>
      </c>
      <c r="U31" s="143">
        <f>+M31*U30</f>
        <v>4</v>
      </c>
      <c r="V31" s="136"/>
      <c r="W31" s="136"/>
      <c r="X31" s="136"/>
      <c r="Y31" s="136" t="s">
        <v>142</v>
      </c>
      <c r="Z31" s="143">
        <f>+M31*Z30</f>
        <v>2</v>
      </c>
      <c r="AA31" s="136"/>
      <c r="AB31" s="138"/>
      <c r="AC31" s="4"/>
      <c r="AD31" s="141">
        <f>MAX(AD29:AO29)</f>
        <v>9</v>
      </c>
      <c r="AE31" s="136" t="s">
        <v>140</v>
      </c>
      <c r="AF31" s="142">
        <f>+AD31*AF30</f>
        <v>0</v>
      </c>
      <c r="AG31" s="136"/>
      <c r="AH31" s="136"/>
      <c r="AI31" s="136"/>
      <c r="AJ31" s="136" t="s">
        <v>141</v>
      </c>
      <c r="AK31" s="142">
        <f>+AD31*AK30</f>
        <v>9</v>
      </c>
      <c r="AL31" s="136"/>
      <c r="AM31" s="136"/>
      <c r="AN31" s="136" t="s">
        <v>142</v>
      </c>
      <c r="AO31" s="144">
        <f>+AD31*AO30</f>
        <v>0</v>
      </c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</row>
    <row r="32" ht="16.5" customHeight="1">
      <c r="A32" s="119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5" t="s">
        <v>136</v>
      </c>
      <c r="U32" s="13"/>
      <c r="V32" s="148" t="s">
        <v>144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</row>
    <row r="33" ht="16.5" customHeight="1">
      <c r="A33" s="132" t="s">
        <v>137</v>
      </c>
      <c r="B33" s="133">
        <f t="shared" ref="B33:K33" si="28">B13+B18+B23+B28</f>
        <v>52</v>
      </c>
      <c r="C33" s="133">
        <f t="shared" si="28"/>
        <v>61</v>
      </c>
      <c r="D33" s="133">
        <f t="shared" si="28"/>
        <v>41</v>
      </c>
      <c r="E33" s="133">
        <f t="shared" si="28"/>
        <v>30</v>
      </c>
      <c r="F33" s="133">
        <f t="shared" si="28"/>
        <v>35</v>
      </c>
      <c r="G33" s="133">
        <f t="shared" si="28"/>
        <v>24</v>
      </c>
      <c r="H33" s="133">
        <f t="shared" si="28"/>
        <v>25</v>
      </c>
      <c r="I33" s="133">
        <f t="shared" si="28"/>
        <v>32</v>
      </c>
      <c r="J33" s="133">
        <f t="shared" si="28"/>
        <v>26</v>
      </c>
      <c r="K33" s="133">
        <f t="shared" si="28"/>
        <v>34</v>
      </c>
      <c r="L33" s="79"/>
      <c r="M33" s="133">
        <f t="shared" ref="M33:AB33" si="29">M13+M18+M23+M28</f>
        <v>21</v>
      </c>
      <c r="N33" s="133">
        <f t="shared" si="29"/>
        <v>22</v>
      </c>
      <c r="O33" s="133">
        <f t="shared" si="29"/>
        <v>22</v>
      </c>
      <c r="P33" s="133">
        <f t="shared" si="29"/>
        <v>19</v>
      </c>
      <c r="Q33" s="133">
        <f t="shared" si="29"/>
        <v>15</v>
      </c>
      <c r="R33" s="133">
        <f t="shared" si="29"/>
        <v>16</v>
      </c>
      <c r="S33" s="133">
        <f t="shared" si="29"/>
        <v>15</v>
      </c>
      <c r="T33" s="133">
        <f t="shared" si="29"/>
        <v>14</v>
      </c>
      <c r="U33" s="133">
        <f t="shared" si="29"/>
        <v>13</v>
      </c>
      <c r="V33" s="133">
        <f t="shared" si="29"/>
        <v>13</v>
      </c>
      <c r="W33" s="133">
        <f t="shared" si="29"/>
        <v>16</v>
      </c>
      <c r="X33" s="133">
        <f t="shared" si="29"/>
        <v>27</v>
      </c>
      <c r="Y33" s="133">
        <f t="shared" si="29"/>
        <v>22</v>
      </c>
      <c r="Z33" s="133">
        <f t="shared" si="29"/>
        <v>22</v>
      </c>
      <c r="AA33" s="133">
        <f t="shared" si="29"/>
        <v>30</v>
      </c>
      <c r="AB33" s="133">
        <f t="shared" si="29"/>
        <v>36</v>
      </c>
      <c r="AC33" s="79"/>
      <c r="AD33" s="133">
        <f t="shared" ref="AD33:AO33" si="30">AD13+AD18+AD23+AD28</f>
        <v>68</v>
      </c>
      <c r="AE33" s="133">
        <f t="shared" si="30"/>
        <v>66</v>
      </c>
      <c r="AF33" s="133">
        <f t="shared" si="30"/>
        <v>49</v>
      </c>
      <c r="AG33" s="133">
        <f t="shared" si="30"/>
        <v>56</v>
      </c>
      <c r="AH33" s="133">
        <f t="shared" si="30"/>
        <v>0</v>
      </c>
      <c r="AI33" s="133">
        <f t="shared" si="30"/>
        <v>0</v>
      </c>
      <c r="AJ33" s="133">
        <f t="shared" si="30"/>
        <v>0</v>
      </c>
      <c r="AK33" s="133">
        <f t="shared" si="30"/>
        <v>0</v>
      </c>
      <c r="AL33" s="133">
        <f t="shared" si="30"/>
        <v>0</v>
      </c>
      <c r="AM33" s="133">
        <f t="shared" si="30"/>
        <v>0</v>
      </c>
      <c r="AN33" s="133">
        <f t="shared" si="30"/>
        <v>0</v>
      </c>
      <c r="AO33" s="133">
        <f t="shared" si="30"/>
        <v>0</v>
      </c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</row>
    <row r="34" ht="16.5" customHeight="1">
      <c r="A34" s="132" t="s">
        <v>138</v>
      </c>
      <c r="B34" s="133"/>
      <c r="C34" s="133"/>
      <c r="D34" s="133"/>
      <c r="E34" s="133">
        <f t="shared" ref="E34:K34" si="31">B33+C33+D33+E33</f>
        <v>184</v>
      </c>
      <c r="F34" s="133">
        <f t="shared" si="31"/>
        <v>167</v>
      </c>
      <c r="G34" s="133">
        <f t="shared" si="31"/>
        <v>130</v>
      </c>
      <c r="H34" s="133">
        <f t="shared" si="31"/>
        <v>114</v>
      </c>
      <c r="I34" s="133">
        <f t="shared" si="31"/>
        <v>116</v>
      </c>
      <c r="J34" s="133">
        <f t="shared" si="31"/>
        <v>107</v>
      </c>
      <c r="K34" s="133">
        <f t="shared" si="31"/>
        <v>117</v>
      </c>
      <c r="L34" s="79"/>
      <c r="M34" s="133"/>
      <c r="N34" s="133"/>
      <c r="O34" s="133"/>
      <c r="P34" s="133">
        <f t="shared" ref="P34:AB34" si="32">M33+N33+O33+P33</f>
        <v>84</v>
      </c>
      <c r="Q34" s="133">
        <f t="shared" si="32"/>
        <v>78</v>
      </c>
      <c r="R34" s="133">
        <f t="shared" si="32"/>
        <v>72</v>
      </c>
      <c r="S34" s="133">
        <f t="shared" si="32"/>
        <v>65</v>
      </c>
      <c r="T34" s="133">
        <f t="shared" si="32"/>
        <v>60</v>
      </c>
      <c r="U34" s="133">
        <f t="shared" si="32"/>
        <v>58</v>
      </c>
      <c r="V34" s="133">
        <f t="shared" si="32"/>
        <v>55</v>
      </c>
      <c r="W34" s="133">
        <f t="shared" si="32"/>
        <v>56</v>
      </c>
      <c r="X34" s="133">
        <f t="shared" si="32"/>
        <v>69</v>
      </c>
      <c r="Y34" s="133">
        <f t="shared" si="32"/>
        <v>78</v>
      </c>
      <c r="Z34" s="133">
        <f t="shared" si="32"/>
        <v>87</v>
      </c>
      <c r="AA34" s="133">
        <f t="shared" si="32"/>
        <v>101</v>
      </c>
      <c r="AB34" s="133">
        <f t="shared" si="32"/>
        <v>110</v>
      </c>
      <c r="AC34" s="79"/>
      <c r="AD34" s="133"/>
      <c r="AE34" s="133"/>
      <c r="AF34" s="133"/>
      <c r="AG34" s="133">
        <f t="shared" ref="AG34:AO34" si="33">AD33+AE33+AF33+AG33</f>
        <v>239</v>
      </c>
      <c r="AH34" s="133">
        <f t="shared" si="33"/>
        <v>171</v>
      </c>
      <c r="AI34" s="133">
        <f t="shared" si="33"/>
        <v>105</v>
      </c>
      <c r="AJ34" s="133">
        <f t="shared" si="33"/>
        <v>56</v>
      </c>
      <c r="AK34" s="133">
        <f t="shared" si="33"/>
        <v>0</v>
      </c>
      <c r="AL34" s="133">
        <f t="shared" si="33"/>
        <v>0</v>
      </c>
      <c r="AM34" s="133">
        <f t="shared" si="33"/>
        <v>0</v>
      </c>
      <c r="AN34" s="133">
        <f t="shared" si="33"/>
        <v>0</v>
      </c>
      <c r="AO34" s="133">
        <f t="shared" si="33"/>
        <v>0</v>
      </c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</row>
    <row r="35" ht="12.7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</row>
    <row r="36" ht="12.7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4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</row>
    <row r="37" ht="12.7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34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</row>
    <row r="38" ht="12.7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34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</row>
    <row r="39" ht="12.7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34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</row>
    <row r="40" ht="12.7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34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</row>
    <row r="41" ht="12.75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34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</row>
    <row r="42" ht="12.75" customHeight="1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34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</row>
    <row r="43" ht="12.75" customHeight="1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34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</row>
    <row r="44" ht="12.75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34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</row>
    <row r="45" ht="12.75" customHeight="1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34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</row>
    <row r="46" ht="12.7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34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</row>
    <row r="47" ht="12.7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34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</row>
    <row r="48" ht="12.75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34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</row>
    <row r="49" ht="12.7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34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34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</row>
    <row r="51" ht="12.75" customHeight="1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</row>
    <row r="52" ht="12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</row>
    <row r="53" ht="12.7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</row>
    <row r="54" ht="12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</row>
    <row r="55" ht="12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</row>
    <row r="56" ht="12.75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</row>
    <row r="57" ht="12.75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</row>
    <row r="58" ht="12.75" customHeight="1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</row>
    <row r="59" ht="12.75" customHeight="1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</row>
    <row r="60" ht="12.75" customHeight="1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</row>
    <row r="61" ht="12.75" customHeight="1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</row>
    <row r="62" ht="12.75" customHeight="1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</row>
    <row r="63" ht="12.75" customHeight="1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</row>
    <row r="64" ht="12.75" customHeight="1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</row>
    <row r="65" ht="12.75" customHeight="1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</row>
    <row r="66" ht="12.75" customHeight="1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</row>
    <row r="67" ht="12.75" customHeight="1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</row>
    <row r="68" ht="12.7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</row>
    <row r="69" ht="12.75" customHeight="1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</row>
    <row r="70" ht="12.75" customHeight="1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</row>
    <row r="71" ht="12.75" customHeight="1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</row>
    <row r="72" ht="12.75" customHeight="1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</row>
    <row r="73" ht="12.75" customHeight="1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</row>
    <row r="74" ht="12.75" customHeight="1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</row>
    <row r="75" ht="12.75" customHeight="1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</row>
    <row r="76" ht="12.75" customHeight="1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</row>
    <row r="77" ht="12.75" customHeight="1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</row>
    <row r="78" ht="12.75" customHeight="1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</row>
    <row r="79" ht="12.75" customHeight="1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</row>
    <row r="80" ht="12.7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</row>
    <row r="81" ht="12.75" customHeight="1">
      <c r="A81" s="119"/>
      <c r="B81" s="119"/>
      <c r="C81" s="119"/>
      <c r="D81" s="119"/>
      <c r="E81" s="119"/>
      <c r="F81" s="119"/>
      <c r="G81" s="150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</row>
    <row r="82" ht="12.7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</row>
    <row r="83" ht="12.75" customHeight="1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